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ersonal data\Documents\MBA prep\"/>
    </mc:Choice>
  </mc:AlternateContent>
  <bookViews>
    <workbookView xWindow="0" yWindow="0" windowWidth="23040" windowHeight="9528" activeTab="1"/>
  </bookViews>
  <sheets>
    <sheet name="Quantitative" sheetId="1" r:id="rId1"/>
    <sheet name="Verbal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" i="2" l="1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11" i="2"/>
  <c r="O10" i="2"/>
  <c r="N10" i="2"/>
  <c r="P10" i="2" s="1"/>
  <c r="O9" i="2"/>
  <c r="N9" i="2"/>
  <c r="P9" i="2" s="1"/>
  <c r="P8" i="2"/>
  <c r="O8" i="2"/>
  <c r="N8" i="2"/>
  <c r="O4" i="2"/>
  <c r="P4" i="2" s="1"/>
  <c r="N4" i="2"/>
  <c r="O3" i="2"/>
  <c r="N3" i="2"/>
  <c r="P3" i="2" s="1"/>
  <c r="O2" i="2"/>
  <c r="N2" i="2"/>
  <c r="P2" i="2" s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11" i="1"/>
  <c r="O9" i="1"/>
  <c r="N9" i="1"/>
  <c r="P9" i="1" s="1"/>
  <c r="O8" i="1"/>
  <c r="N8" i="1"/>
  <c r="P8" i="1" s="1"/>
  <c r="O7" i="1"/>
  <c r="N7" i="1"/>
  <c r="P7" i="1" s="1"/>
  <c r="O3" i="1"/>
  <c r="N3" i="1"/>
  <c r="P3" i="1" s="1"/>
  <c r="O2" i="1"/>
  <c r="O4" i="1" s="1"/>
  <c r="N2" i="1"/>
  <c r="P2" i="1" s="1"/>
  <c r="N4" i="1" l="1"/>
  <c r="P4" i="1" s="1"/>
</calcChain>
</file>

<file path=xl/sharedStrings.xml><?xml version="1.0" encoding="utf-8"?>
<sst xmlns="http://schemas.openxmlformats.org/spreadsheetml/2006/main" count="489" uniqueCount="162">
  <si>
    <t>Jakub Kaplan</t>
  </si>
  <si>
    <t>12/29/2015</t>
  </si>
  <si>
    <t>CAT Exam #6</t>
  </si>
  <si>
    <t>Score</t>
  </si>
  <si>
    <t>%-ile</t>
  </si>
  <si>
    <t>Quantitative Score</t>
  </si>
  <si>
    <t>Total Score</t>
  </si>
  <si>
    <t>Quantitative:  PROBLEM LIST</t>
  </si>
  <si>
    <t>#</t>
  </si>
  <si>
    <t>?</t>
  </si>
  <si>
    <t>Type</t>
  </si>
  <si>
    <t>Question Name</t>
  </si>
  <si>
    <t>Difficulty</t>
  </si>
  <si>
    <t>Time</t>
  </si>
  <si>
    <t>Cum.</t>
  </si>
  <si>
    <t>Target</t>
  </si>
  <si>
    <t>Topic(s) Tested</t>
  </si>
  <si>
    <t>Minor Topics</t>
  </si>
  <si>
    <t>%-ile Est.</t>
  </si>
  <si>
    <t>Cum</t>
  </si>
  <si>
    <t>Bold=Major Focus</t>
  </si>
  <si>
    <t>unbold=Minor Focus</t>
  </si>
  <si>
    <t>Correct</t>
  </si>
  <si>
    <t>PS</t>
  </si>
  <si>
    <t>Don't Cross the Median</t>
  </si>
  <si>
    <t>500 - 600</t>
  </si>
  <si>
    <t>Consecutive Integers</t>
  </si>
  <si>
    <t>Statistics</t>
  </si>
  <si>
    <t>DS</t>
  </si>
  <si>
    <t>Team L's Standing</t>
  </si>
  <si>
    <t>700 - 800</t>
  </si>
  <si>
    <t>Extra Problem Types</t>
  </si>
  <si>
    <t>Perfect N</t>
  </si>
  <si>
    <t>Divisibility &amp; Primes</t>
  </si>
  <si>
    <t>Twenty Integers</t>
  </si>
  <si>
    <t>600 - 700</t>
  </si>
  <si>
    <t>Absolute Coordinates</t>
  </si>
  <si>
    <t>Coordinate Plane</t>
  </si>
  <si>
    <t>Positives &amp; Negatives</t>
  </si>
  <si>
    <t>Inequalities</t>
  </si>
  <si>
    <t>At The Least</t>
  </si>
  <si>
    <t>Exponents &amp; Roots</t>
  </si>
  <si>
    <t>Wrong</t>
  </si>
  <si>
    <t>Inscribed Twice</t>
  </si>
  <si>
    <t>Circles &amp; Cylinders</t>
  </si>
  <si>
    <t>Triangles &amp; Diagonals</t>
  </si>
  <si>
    <t>X Percent of X Percent</t>
  </si>
  <si>
    <t>Percents</t>
  </si>
  <si>
    <t>Quadratic Equations</t>
  </si>
  <si>
    <t>Consecutive Remainders</t>
  </si>
  <si>
    <t>Defining Set R</t>
  </si>
  <si>
    <t>More or Less</t>
  </si>
  <si>
    <t>FDPs</t>
  </si>
  <si>
    <t>Absolutely Less Than Zero (2)</t>
  </si>
  <si>
    <t>Linear Equations</t>
  </si>
  <si>
    <t>Does A Equal B</t>
  </si>
  <si>
    <t>Odd Or Even Median</t>
  </si>
  <si>
    <t>Odds &amp; Evens</t>
  </si>
  <si>
    <t>Athletic Shoe Sizes</t>
  </si>
  <si>
    <t>Algebraic Translations</t>
  </si>
  <si>
    <t>Is PQRS A Parallelogram</t>
  </si>
  <si>
    <t>Polygons</t>
  </si>
  <si>
    <t>Survey Conundrum</t>
  </si>
  <si>
    <t>Barry's Moving Walkway</t>
  </si>
  <si>
    <t>Rates &amp; Work</t>
  </si>
  <si>
    <t>Possible Length</t>
  </si>
  <si>
    <t>Tenths of A and B</t>
  </si>
  <si>
    <t>Digits &amp; Decimals</t>
  </si>
  <si>
    <t>Radical 7 and 29</t>
  </si>
  <si>
    <t>Pound Sign (2)</t>
  </si>
  <si>
    <t>Formulas</t>
  </si>
  <si>
    <t>Pascal's Bike</t>
  </si>
  <si>
    <t>Four Powers</t>
  </si>
  <si>
    <t>AB and XY</t>
  </si>
  <si>
    <t>What Remains of A and B</t>
  </si>
  <si>
    <t>Fractions</t>
  </si>
  <si>
    <t>Sheet Metal</t>
  </si>
  <si>
    <t>VICtorious</t>
  </si>
  <si>
    <t>How Much For Those Chips</t>
  </si>
  <si>
    <t>Disappearing Candies</t>
  </si>
  <si>
    <t>Class Act</t>
  </si>
  <si>
    <t>Ratios</t>
  </si>
  <si>
    <t>Music High School</t>
  </si>
  <si>
    <t>Overlapping Sets</t>
  </si>
  <si>
    <t>Probable Odds and Evens</t>
  </si>
  <si>
    <t>Probability</t>
  </si>
  <si>
    <t>Lining Up A to H (2)</t>
  </si>
  <si>
    <t>Mira's Telescopes</t>
  </si>
  <si>
    <t>Truth In Letters</t>
  </si>
  <si>
    <t>Lines Don't Lie</t>
  </si>
  <si>
    <t>Lines &amp; Angles</t>
  </si>
  <si>
    <t>Verbal Score</t>
  </si>
  <si>
    <t>Verbal:  PROBLEM LIST</t>
  </si>
  <si>
    <t>SC</t>
  </si>
  <si>
    <t>Removing Torn Cartilage</t>
  </si>
  <si>
    <t>Modifiers</t>
  </si>
  <si>
    <t>CR</t>
  </si>
  <si>
    <t>Subway Advertising (2)</t>
  </si>
  <si>
    <t>Evaluate the Argument</t>
  </si>
  <si>
    <t>Pell Grants</t>
  </si>
  <si>
    <t>Weaken the Argument</t>
  </si>
  <si>
    <t>Bird Binoculars</t>
  </si>
  <si>
    <t>Find the Assumption</t>
  </si>
  <si>
    <t>Russian Population</t>
  </si>
  <si>
    <t>Describe the Role</t>
  </si>
  <si>
    <t>Bowerbirds</t>
  </si>
  <si>
    <t>Meaning</t>
  </si>
  <si>
    <t>Pronouns</t>
  </si>
  <si>
    <t>Poor Hospitals</t>
  </si>
  <si>
    <t>Resolve a Problem</t>
  </si>
  <si>
    <t>RC</t>
  </si>
  <si>
    <t>Indicators - Purpose</t>
  </si>
  <si>
    <t>Main Idea</t>
  </si>
  <si>
    <t>Indicators - Change</t>
  </si>
  <si>
    <t>Specific Detail</t>
  </si>
  <si>
    <t>Indicators - Lagging</t>
  </si>
  <si>
    <t>Inference</t>
  </si>
  <si>
    <t>Blown Builds Muscle</t>
  </si>
  <si>
    <t>Concord - 18th Century (2)</t>
  </si>
  <si>
    <t>Concord - Village Elite</t>
  </si>
  <si>
    <t>Concord - in the 1840s</t>
  </si>
  <si>
    <t>Standing Room Seats</t>
  </si>
  <si>
    <t>Draw a Conclusion</t>
  </si>
  <si>
    <t>Numerous Studies</t>
  </si>
  <si>
    <t>Comparisons</t>
  </si>
  <si>
    <t>Verbs</t>
  </si>
  <si>
    <t>Blown Film</t>
  </si>
  <si>
    <t>Concision</t>
  </si>
  <si>
    <t>Alligators All Around</t>
  </si>
  <si>
    <t>Wedded Bliss</t>
  </si>
  <si>
    <t>Moldy Bread</t>
  </si>
  <si>
    <t>Subject-Verb Agreement</t>
  </si>
  <si>
    <t>Insects - Purpose</t>
  </si>
  <si>
    <t>Insects - Effect (2)</t>
  </si>
  <si>
    <t>Insects - Capture</t>
  </si>
  <si>
    <t>Surfing's Appeal (2)</t>
  </si>
  <si>
    <t>Parallelism</t>
  </si>
  <si>
    <t>Insurance Plans</t>
  </si>
  <si>
    <t>Idioms</t>
  </si>
  <si>
    <t>Loss of Market Share</t>
  </si>
  <si>
    <t>Impressionism</t>
  </si>
  <si>
    <t>Household Savings Blues</t>
  </si>
  <si>
    <t>Connecting Punctuation</t>
  </si>
  <si>
    <t>Waterfront Property</t>
  </si>
  <si>
    <t>Strengthen the Argument</t>
  </si>
  <si>
    <t>Tort Costs</t>
  </si>
  <si>
    <t>Quantity</t>
  </si>
  <si>
    <t>United Shipping</t>
  </si>
  <si>
    <t>Shakespeare Speculation (2)</t>
  </si>
  <si>
    <t>Cell Phones</t>
  </si>
  <si>
    <t>Construction Boom (2)</t>
  </si>
  <si>
    <t>Jazz (2) - West African</t>
  </si>
  <si>
    <t>Jazz (2) - Inclined</t>
  </si>
  <si>
    <t>Jazz (2) - Agree</t>
  </si>
  <si>
    <t>Prison Population</t>
  </si>
  <si>
    <t>Documentary Films</t>
  </si>
  <si>
    <t>ePod (2)</t>
  </si>
  <si>
    <t>Explain the Discrepancy</t>
  </si>
  <si>
    <t>Origin of the Moon</t>
  </si>
  <si>
    <t>Structure</t>
  </si>
  <si>
    <t>Correct Rate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</si>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</sst>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rgb="FF840018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0" fillId="2" borderId="0" xfId="0" applyFill="1"/>
    <xf numFmtId="0" fontId="1" fillId="2" borderId="4" xfId="0" applyFont="1" applyFill="1" applyBorder="1" applyAlignment="1">
      <alignment horizontal="left" wrapText="1"/>
    </xf>
    <xf numFmtId="0" fontId="1" fillId="2" borderId="0" xfId="0" applyFont="1" applyFill="1" applyBorder="1" applyAlignment="1">
      <alignment horizontal="left" wrapText="1"/>
    </xf>
    <xf numFmtId="0" fontId="0" fillId="2" borderId="0" xfId="0" applyFill="1" applyAlignment="1">
      <alignment wrapText="1"/>
    </xf>
    <xf numFmtId="0" fontId="0" fillId="2" borderId="5" xfId="0" applyFill="1" applyBorder="1" applyAlignment="1">
      <alignment wrapText="1"/>
    </xf>
    <xf numFmtId="0" fontId="0" fillId="2" borderId="4" xfId="0" applyFill="1" applyBorder="1" applyAlignment="1">
      <alignment horizontal="left" wrapText="1"/>
    </xf>
    <xf numFmtId="0" fontId="0" fillId="2" borderId="0" xfId="0" applyFill="1" applyBorder="1" applyAlignment="1">
      <alignment horizontal="left" wrapText="1"/>
    </xf>
    <xf numFmtId="0" fontId="1" fillId="2" borderId="0" xfId="0" applyFont="1" applyFill="1" applyAlignment="1">
      <alignment horizontal="right" vertical="top" wrapText="1"/>
    </xf>
    <xf numFmtId="0" fontId="1" fillId="2" borderId="4" xfId="0" applyFont="1" applyFill="1" applyBorder="1" applyAlignment="1">
      <alignment horizontal="right" wrapText="1"/>
    </xf>
    <xf numFmtId="0" fontId="1" fillId="2" borderId="0" xfId="0" applyFont="1" applyFill="1" applyBorder="1" applyAlignment="1">
      <alignment horizontal="right" wrapText="1"/>
    </xf>
    <xf numFmtId="0" fontId="0" fillId="2" borderId="0" xfId="0" applyFill="1" applyAlignment="1">
      <alignment horizontal="right" vertical="top" wrapText="1"/>
    </xf>
    <xf numFmtId="0" fontId="0" fillId="2" borderId="4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right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top" wrapText="1"/>
    </xf>
    <xf numFmtId="20" fontId="0" fillId="2" borderId="0" xfId="0" applyNumberFormat="1" applyFill="1" applyAlignment="1">
      <alignment horizontal="right" vertical="top" wrapText="1"/>
    </xf>
    <xf numFmtId="21" fontId="0" fillId="2" borderId="0" xfId="0" applyNumberForma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 indent="2"/>
    </xf>
    <xf numFmtId="0" fontId="0" fillId="2" borderId="0" xfId="0" applyFill="1" applyAlignment="1">
      <alignment wrapText="1"/>
    </xf>
    <xf numFmtId="0" fontId="0" fillId="2" borderId="5" xfId="0" applyFill="1" applyBorder="1" applyAlignment="1">
      <alignment horizontal="right" vertical="top" wrapText="1"/>
    </xf>
    <xf numFmtId="0" fontId="0" fillId="2" borderId="6" xfId="0" applyFill="1" applyBorder="1" applyAlignment="1">
      <alignment horizontal="center" vertical="top" wrapText="1"/>
    </xf>
    <xf numFmtId="0" fontId="0" fillId="2" borderId="7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right" vertical="top" wrapText="1"/>
    </xf>
    <xf numFmtId="20" fontId="0" fillId="2" borderId="7" xfId="0" applyNumberFormat="1" applyFill="1" applyBorder="1" applyAlignment="1">
      <alignment horizontal="right" vertical="top" wrapText="1"/>
    </xf>
    <xf numFmtId="21" fontId="0" fillId="2" borderId="7" xfId="0" applyNumberFormat="1" applyFill="1" applyBorder="1" applyAlignment="1">
      <alignment horizontal="right" vertical="top" wrapText="1"/>
    </xf>
    <xf numFmtId="0" fontId="1" fillId="2" borderId="7" xfId="0" applyFont="1" applyFill="1" applyBorder="1" applyAlignment="1">
      <alignment horizontal="left" vertical="top" wrapText="1" indent="2"/>
    </xf>
    <xf numFmtId="0" fontId="0" fillId="2" borderId="7" xfId="0" applyFill="1" applyBorder="1" applyAlignment="1">
      <alignment wrapText="1"/>
    </xf>
    <xf numFmtId="0" fontId="0" fillId="2" borderId="8" xfId="0" applyFill="1" applyBorder="1" applyAlignment="1">
      <alignment horizontal="right" vertical="top" wrapText="1"/>
    </xf>
    <xf numFmtId="0" fontId="0" fillId="2" borderId="9" xfId="0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0" fillId="2" borderId="0" xfId="0" applyFill="1" applyBorder="1"/>
    <xf numFmtId="4" fontId="0" fillId="2" borderId="13" xfId="0" applyNumberFormat="1" applyFill="1" applyBorder="1"/>
    <xf numFmtId="0" fontId="1" fillId="2" borderId="14" xfId="0" applyFont="1" applyFill="1" applyBorder="1"/>
    <xf numFmtId="0" fontId="0" fillId="2" borderId="15" xfId="0" applyFill="1" applyBorder="1"/>
    <xf numFmtId="4" fontId="0" fillId="2" borderId="16" xfId="0" applyNumberFormat="1" applyFill="1" applyBorder="1"/>
    <xf numFmtId="0" fontId="1" fillId="2" borderId="17" xfId="0" applyFont="1" applyFill="1" applyBorder="1"/>
    <xf numFmtId="0" fontId="0" fillId="2" borderId="18" xfId="0" applyFill="1" applyBorder="1"/>
    <xf numFmtId="4" fontId="0" fillId="2" borderId="19" xfId="0" applyNumberFormat="1" applyFill="1" applyBorder="1"/>
    <xf numFmtId="11" fontId="0" fillId="2" borderId="9" xfId="0" applyNumberFormat="1" applyFill="1" applyBorder="1"/>
    <xf numFmtId="11" fontId="1" fillId="2" borderId="10" xfId="0" applyNumberFormat="1" applyFont="1" applyFill="1" applyBorder="1"/>
    <xf numFmtId="11" fontId="1" fillId="2" borderId="12" xfId="0" applyNumberFormat="1" applyFont="1" applyFill="1" applyBorder="1" applyAlignment="1">
      <alignment horizontal="right" vertical="top" wrapText="1"/>
    </xf>
    <xf numFmtId="0" fontId="1" fillId="2" borderId="14" xfId="0" applyFont="1" applyFill="1" applyBorder="1" applyAlignment="1">
      <alignment horizontal="right" vertical="top" wrapText="1"/>
    </xf>
    <xf numFmtId="21" fontId="0" fillId="2" borderId="0" xfId="0" applyNumberFormat="1" applyFill="1"/>
    <xf numFmtId="0" fontId="0" fillId="2" borderId="9" xfId="0" applyFont="1" applyFill="1" applyBorder="1"/>
    <xf numFmtId="0" fontId="1" fillId="2" borderId="12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Quantitative!$M$11:$M$47</c:f>
              <c:numCache>
                <c:formatCode>h:mm:ss</c:formatCode>
                <c:ptCount val="37"/>
                <c:pt idx="0">
                  <c:v>-2.3148148148148008E-5</c:v>
                </c:pt>
                <c:pt idx="1">
                  <c:v>2.8935185185185184E-4</c:v>
                </c:pt>
                <c:pt idx="2">
                  <c:v>-5.0925925925925921E-4</c:v>
                </c:pt>
                <c:pt idx="3">
                  <c:v>-7.638888888888886E-4</c:v>
                </c:pt>
                <c:pt idx="4">
                  <c:v>-3.5879629629629716E-4</c:v>
                </c:pt>
                <c:pt idx="5">
                  <c:v>-3.7037037037036986E-4</c:v>
                </c:pt>
                <c:pt idx="6">
                  <c:v>-1.0879629629629625E-3</c:v>
                </c:pt>
                <c:pt idx="7">
                  <c:v>-9.7222222222222328E-4</c:v>
                </c:pt>
                <c:pt idx="8">
                  <c:v>-1.145833333333332E-3</c:v>
                </c:pt>
                <c:pt idx="9">
                  <c:v>-1.0069444444444423E-3</c:v>
                </c:pt>
                <c:pt idx="10">
                  <c:v>-1.1574074074071836E-5</c:v>
                </c:pt>
                <c:pt idx="11">
                  <c:v>-3.3564814814814742E-4</c:v>
                </c:pt>
                <c:pt idx="12">
                  <c:v>-8.1018518518518809E-4</c:v>
                </c:pt>
                <c:pt idx="13">
                  <c:v>-4.1666666666666588E-4</c:v>
                </c:pt>
                <c:pt idx="14">
                  <c:v>-1.3888888888888631E-4</c:v>
                </c:pt>
                <c:pt idx="15">
                  <c:v>-3.3564814814815089E-4</c:v>
                </c:pt>
                <c:pt idx="16">
                  <c:v>-7.1759259259258912E-4</c:v>
                </c:pt>
                <c:pt idx="17">
                  <c:v>-5.2083333333333148E-4</c:v>
                </c:pt>
                <c:pt idx="18">
                  <c:v>-7.6388888888889034E-4</c:v>
                </c:pt>
                <c:pt idx="19">
                  <c:v>-8.4490740740740533E-4</c:v>
                </c:pt>
                <c:pt idx="20">
                  <c:v>-8.4490740740740533E-4</c:v>
                </c:pt>
                <c:pt idx="21">
                  <c:v>-7.7546296296296044E-4</c:v>
                </c:pt>
                <c:pt idx="22">
                  <c:v>-2.3148148148147141E-5</c:v>
                </c:pt>
                <c:pt idx="23">
                  <c:v>1.5046296296296335E-4</c:v>
                </c:pt>
                <c:pt idx="24">
                  <c:v>-3.1250000000000028E-4</c:v>
                </c:pt>
                <c:pt idx="25">
                  <c:v>-7.0601851851852249E-4</c:v>
                </c:pt>
                <c:pt idx="26">
                  <c:v>-1.0185185185185158E-3</c:v>
                </c:pt>
                <c:pt idx="27">
                  <c:v>-1.3541666666666702E-3</c:v>
                </c:pt>
                <c:pt idx="28">
                  <c:v>-1.5046296296296335E-3</c:v>
                </c:pt>
                <c:pt idx="29">
                  <c:v>-1.5856481481481416E-3</c:v>
                </c:pt>
                <c:pt idx="30">
                  <c:v>-4.6296296296297057E-4</c:v>
                </c:pt>
                <c:pt idx="31">
                  <c:v>2.893518518518462E-4</c:v>
                </c:pt>
                <c:pt idx="32">
                  <c:v>-4.2824074074074292E-4</c:v>
                </c:pt>
                <c:pt idx="33">
                  <c:v>-1.0300925925925894E-3</c:v>
                </c:pt>
                <c:pt idx="34">
                  <c:v>-1.2037037037037068E-3</c:v>
                </c:pt>
                <c:pt idx="35">
                  <c:v>-1.0763888888888906E-3</c:v>
                </c:pt>
                <c:pt idx="36">
                  <c:v>4.745370370370372E-4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3383152"/>
        <c:axId val="433383696"/>
      </c:lineChart>
      <c:catAx>
        <c:axId val="4333831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3383696"/>
        <c:crosses val="autoZero"/>
        <c:auto val="1"/>
        <c:lblAlgn val="ctr"/>
        <c:lblOffset val="100"/>
        <c:noMultiLvlLbl val="0"/>
      </c:catAx>
      <c:valAx>
        <c:axId val="433383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h:mm:ss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3383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Verbal!$M$11:$M$51</c:f>
              <c:numCache>
                <c:formatCode>h:mm:ss</c:formatCode>
                <c:ptCount val="41"/>
                <c:pt idx="0">
                  <c:v>4.7453703703703698E-4</c:v>
                </c:pt>
                <c:pt idx="1">
                  <c:v>2.4305555555555539E-4</c:v>
                </c:pt>
                <c:pt idx="2">
                  <c:v>-6.9444444444444024E-5</c:v>
                </c:pt>
                <c:pt idx="3">
                  <c:v>-7.638888888888886E-4</c:v>
                </c:pt>
                <c:pt idx="4">
                  <c:v>-1.1111111111111105E-3</c:v>
                </c:pt>
                <c:pt idx="5">
                  <c:v>-1.3310185185185178E-3</c:v>
                </c:pt>
                <c:pt idx="6">
                  <c:v>-8.5648148148148237E-4</c:v>
                </c:pt>
                <c:pt idx="7">
                  <c:v>-1.3425925925925914E-3</c:v>
                </c:pt>
                <c:pt idx="8">
                  <c:v>-1.1111111111111113E-3</c:v>
                </c:pt>
                <c:pt idx="9">
                  <c:v>-7.8703703703703574E-4</c:v>
                </c:pt>
                <c:pt idx="10">
                  <c:v>-9.490740740740744E-4</c:v>
                </c:pt>
                <c:pt idx="11">
                  <c:v>-8.6805555555555594E-4</c:v>
                </c:pt>
                <c:pt idx="12">
                  <c:v>-5.5555555555555913E-4</c:v>
                </c:pt>
                <c:pt idx="13">
                  <c:v>4.1666666666666935E-4</c:v>
                </c:pt>
                <c:pt idx="14">
                  <c:v>-4.6296296296297751E-5</c:v>
                </c:pt>
                <c:pt idx="15">
                  <c:v>-4.3981481481481302E-4</c:v>
                </c:pt>
                <c:pt idx="16">
                  <c:v>5.7870370370367852E-5</c:v>
                </c:pt>
                <c:pt idx="17">
                  <c:v>5.7870370370374791E-5</c:v>
                </c:pt>
                <c:pt idx="18">
                  <c:v>-7.1759259259258912E-4</c:v>
                </c:pt>
                <c:pt idx="19">
                  <c:v>-7.1759259259258912E-4</c:v>
                </c:pt>
                <c:pt idx="20">
                  <c:v>-1.4699074074074059E-3</c:v>
                </c:pt>
                <c:pt idx="21">
                  <c:v>-1.2847222222222253E-3</c:v>
                </c:pt>
                <c:pt idx="22">
                  <c:v>-8.5648148148148237E-4</c:v>
                </c:pt>
                <c:pt idx="23">
                  <c:v>-4.9768518518518434E-4</c:v>
                </c:pt>
                <c:pt idx="24">
                  <c:v>-2.7777777777777957E-4</c:v>
                </c:pt>
                <c:pt idx="25">
                  <c:v>-7.6388888888889034E-4</c:v>
                </c:pt>
                <c:pt idx="26">
                  <c:v>-1.0300925925925963E-3</c:v>
                </c:pt>
                <c:pt idx="27">
                  <c:v>-1.0069444444444423E-3</c:v>
                </c:pt>
                <c:pt idx="28">
                  <c:v>-8.1018518518518462E-4</c:v>
                </c:pt>
                <c:pt idx="29">
                  <c:v>-1.2152777777777735E-3</c:v>
                </c:pt>
                <c:pt idx="30">
                  <c:v>-1.4351851851851852E-3</c:v>
                </c:pt>
                <c:pt idx="31">
                  <c:v>-1.6898148148148107E-3</c:v>
                </c:pt>
                <c:pt idx="32">
                  <c:v>-2.0023148148148109E-3</c:v>
                </c:pt>
                <c:pt idx="33">
                  <c:v>-2.0949074074074134E-3</c:v>
                </c:pt>
                <c:pt idx="34">
                  <c:v>-3.1134259259259292E-3</c:v>
                </c:pt>
                <c:pt idx="35">
                  <c:v>-2.7314814814814806E-3</c:v>
                </c:pt>
                <c:pt idx="36">
                  <c:v>-1.7824074074074062E-3</c:v>
                </c:pt>
                <c:pt idx="37">
                  <c:v>-1.7939814814814728E-3</c:v>
                </c:pt>
                <c:pt idx="38">
                  <c:v>-2.3148148148148112E-3</c:v>
                </c:pt>
                <c:pt idx="39">
                  <c:v>-1.412037037037045E-3</c:v>
                </c:pt>
                <c:pt idx="40">
                  <c:v>-1.8750000000000017E-3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3704144"/>
        <c:axId val="433700880"/>
      </c:lineChart>
      <c:catAx>
        <c:axId val="43370414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3700880"/>
        <c:crosses val="autoZero"/>
        <c:auto val="1"/>
        <c:lblAlgn val="ctr"/>
        <c:lblOffset val="100"/>
        <c:noMultiLvlLbl val="0"/>
      </c:catAx>
      <c:valAx>
        <c:axId val="433700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h:mm:ss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37041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152400</xdr:colOff>
      <xdr:row>11</xdr:row>
      <xdr:rowOff>125730</xdr:rowOff>
    </xdr:from>
    <xdr:to>
      <xdr:col>18</xdr:col>
      <xdr:colOff>457200</xdr:colOff>
      <xdr:row>26</xdr:row>
      <xdr:rowOff>125730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335280</xdr:colOff>
      <xdr:row>10</xdr:row>
      <xdr:rowOff>110490</xdr:rowOff>
    </xdr:from>
    <xdr:to>
      <xdr:col>19</xdr:col>
      <xdr:colOff>30480</xdr:colOff>
      <xdr:row>25</xdr:row>
      <xdr:rowOff>110490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showGridLines="0" workbookViewId="0">
      <selection activeCell="L4" sqref="L4"/>
    </sheetView>
  </sheetViews>
  <sheetFormatPr defaultRowHeight="14.4" x14ac:dyDescent="0.3"/>
  <cols>
    <col min="1" max="1" width="3.33203125" customWidth="1"/>
    <col min="2" max="2" width="11.109375" customWidth="1"/>
    <col min="3" max="3" width="4.44140625" customWidth="1"/>
    <col min="4" max="4" width="25.88671875" customWidth="1"/>
    <col min="5" max="5" width="8.88671875" customWidth="1"/>
    <col min="6" max="8" width="8" customWidth="1"/>
    <col min="9" max="9" width="24.44140625" customWidth="1"/>
    <col min="10" max="10" width="21" customWidth="1"/>
    <col min="11" max="11" width="3.33203125" customWidth="1"/>
  </cols>
  <sheetData>
    <row r="1" spans="1:16" s="4" customFormat="1" ht="14.4" customHeight="1" x14ac:dyDescent="0.3">
      <c r="A1" s="1" t="s">
        <v>0</v>
      </c>
      <c r="B1" s="2"/>
      <c r="C1" s="2"/>
      <c r="D1" s="2" t="s">
        <v>1</v>
      </c>
      <c r="E1" s="2"/>
      <c r="F1" s="2"/>
      <c r="G1" s="2"/>
      <c r="H1" s="2"/>
      <c r="I1" s="2"/>
      <c r="J1" s="2"/>
      <c r="K1" s="3"/>
      <c r="M1" s="49"/>
      <c r="N1" s="50" t="s">
        <v>22</v>
      </c>
      <c r="O1" s="50" t="s">
        <v>42</v>
      </c>
      <c r="P1" s="51" t="s">
        <v>160</v>
      </c>
    </row>
    <row r="2" spans="1:16" s="4" customFormat="1" ht="14.4" customHeight="1" x14ac:dyDescent="0.3">
      <c r="A2" s="5" t="s">
        <v>2</v>
      </c>
      <c r="B2" s="6"/>
      <c r="C2" s="6"/>
      <c r="D2" s="6"/>
      <c r="E2" s="7"/>
      <c r="F2" s="7"/>
      <c r="G2" s="7"/>
      <c r="H2" s="7"/>
      <c r="I2" s="7"/>
      <c r="J2" s="7"/>
      <c r="K2" s="8"/>
      <c r="M2" s="52" t="s">
        <v>28</v>
      </c>
      <c r="N2" s="53">
        <f>COUNTIFS($C$11:$C$47,"="&amp;$M2,$B$11:$B$47,"="&amp;N$1)</f>
        <v>13</v>
      </c>
      <c r="O2" s="53">
        <f>COUNTIFS($C$11:$C$47,"="&amp;$M2,$B$11:$B$47,"="&amp;O$1)</f>
        <v>2</v>
      </c>
      <c r="P2" s="54">
        <f>N2/SUM(N2:O2)</f>
        <v>0.8666666666666667</v>
      </c>
    </row>
    <row r="3" spans="1:16" s="4" customFormat="1" x14ac:dyDescent="0.3">
      <c r="A3" s="9"/>
      <c r="B3" s="10"/>
      <c r="C3" s="10"/>
      <c r="D3" s="10"/>
      <c r="E3" s="11" t="s">
        <v>3</v>
      </c>
      <c r="F3" s="11" t="s">
        <v>4</v>
      </c>
      <c r="G3" s="7"/>
      <c r="H3" s="7"/>
      <c r="I3" s="7"/>
      <c r="J3" s="7"/>
      <c r="K3" s="8"/>
      <c r="M3" s="55" t="s">
        <v>23</v>
      </c>
      <c r="N3" s="56">
        <f>COUNTIFS($C$11:$C$47,"="&amp;$M3,$B$11:$B$47,"="&amp;N$1)</f>
        <v>20</v>
      </c>
      <c r="O3" s="56">
        <f>COUNTIFS($C$11:$C$47,"="&amp;$M3,$B$11:$B$47,"="&amp;O$1)</f>
        <v>2</v>
      </c>
      <c r="P3" s="57">
        <f>N3/SUM(N3:O3)</f>
        <v>0.90909090909090906</v>
      </c>
    </row>
    <row r="4" spans="1:16" s="4" customFormat="1" ht="14.4" customHeight="1" x14ac:dyDescent="0.3">
      <c r="A4" s="12" t="s">
        <v>5</v>
      </c>
      <c r="B4" s="13"/>
      <c r="C4" s="13"/>
      <c r="D4" s="13"/>
      <c r="E4" s="14">
        <v>51</v>
      </c>
      <c r="F4" s="14">
        <v>97</v>
      </c>
      <c r="G4" s="7"/>
      <c r="H4" s="7"/>
      <c r="I4" s="7"/>
      <c r="J4" s="7"/>
      <c r="K4" s="8"/>
      <c r="M4" s="58" t="s">
        <v>161</v>
      </c>
      <c r="N4" s="59">
        <f>SUM(N2:N3)</f>
        <v>33</v>
      </c>
      <c r="O4" s="59">
        <f>SUM(O2:O3)</f>
        <v>4</v>
      </c>
      <c r="P4" s="60">
        <f>N4/SUM(N4:O4)</f>
        <v>0.89189189189189189</v>
      </c>
    </row>
    <row r="5" spans="1:16" s="4" customFormat="1" ht="14.4" customHeight="1" x14ac:dyDescent="0.3">
      <c r="A5" s="12" t="s">
        <v>6</v>
      </c>
      <c r="B5" s="13"/>
      <c r="C5" s="13"/>
      <c r="D5" s="13"/>
      <c r="E5" s="14">
        <v>780</v>
      </c>
      <c r="F5" s="14">
        <v>99</v>
      </c>
      <c r="G5" s="7"/>
      <c r="H5" s="7"/>
      <c r="I5" s="7"/>
      <c r="J5" s="7"/>
      <c r="K5" s="8"/>
    </row>
    <row r="6" spans="1:16" s="4" customFormat="1" x14ac:dyDescent="0.3">
      <c r="A6" s="15"/>
      <c r="B6" s="16"/>
      <c r="C6" s="16"/>
      <c r="D6" s="16"/>
      <c r="E6" s="16"/>
      <c r="F6" s="16"/>
      <c r="G6" s="16"/>
      <c r="H6" s="16"/>
      <c r="I6" s="16"/>
      <c r="J6" s="16"/>
      <c r="K6" s="8"/>
      <c r="M6" s="61"/>
      <c r="N6" s="62" t="s">
        <v>22</v>
      </c>
      <c r="O6" s="62" t="s">
        <v>42</v>
      </c>
      <c r="P6" s="51" t="s">
        <v>160</v>
      </c>
    </row>
    <row r="7" spans="1:16" s="4" customFormat="1" x14ac:dyDescent="0.3">
      <c r="A7" s="17" t="s">
        <v>7</v>
      </c>
      <c r="B7" s="18"/>
      <c r="C7" s="18"/>
      <c r="D7" s="18"/>
      <c r="E7" s="18"/>
      <c r="F7" s="18"/>
      <c r="G7" s="18"/>
      <c r="H7" s="18"/>
      <c r="I7" s="18"/>
      <c r="J7" s="18"/>
      <c r="K7" s="19"/>
      <c r="M7" s="63" t="s">
        <v>35</v>
      </c>
      <c r="N7" s="53">
        <f t="shared" ref="N7:O9" si="0">COUNTIFS($E$11:$E$47,"="&amp;$M7,$B$11:$B$47,"="&amp;N$6)</f>
        <v>22</v>
      </c>
      <c r="O7" s="53">
        <f t="shared" si="0"/>
        <v>2</v>
      </c>
      <c r="P7" s="54">
        <f>N7/SUM(N7:O7)</f>
        <v>0.91666666666666663</v>
      </c>
    </row>
    <row r="8" spans="1:16" s="4" customFormat="1" x14ac:dyDescent="0.3">
      <c r="A8" s="20" t="s">
        <v>8</v>
      </c>
      <c r="B8" s="21" t="s">
        <v>9</v>
      </c>
      <c r="C8" s="22" t="s">
        <v>10</v>
      </c>
      <c r="D8" s="22" t="s">
        <v>11</v>
      </c>
      <c r="E8" s="21" t="s">
        <v>12</v>
      </c>
      <c r="F8" s="21" t="s">
        <v>13</v>
      </c>
      <c r="G8" s="23" t="s">
        <v>14</v>
      </c>
      <c r="H8" s="24" t="s">
        <v>15</v>
      </c>
      <c r="I8" s="23" t="s">
        <v>16</v>
      </c>
      <c r="J8" s="21" t="s">
        <v>17</v>
      </c>
      <c r="K8" s="25" t="s">
        <v>18</v>
      </c>
      <c r="M8" s="63" t="s">
        <v>30</v>
      </c>
      <c r="N8" s="53">
        <f t="shared" si="0"/>
        <v>10</v>
      </c>
      <c r="O8" s="53">
        <f t="shared" si="0"/>
        <v>2</v>
      </c>
      <c r="P8" s="54">
        <f>N8/SUM(N8:O8)</f>
        <v>0.83333333333333337</v>
      </c>
    </row>
    <row r="9" spans="1:16" s="4" customFormat="1" x14ac:dyDescent="0.3">
      <c r="A9" s="20"/>
      <c r="B9" s="21"/>
      <c r="C9" s="22"/>
      <c r="D9" s="22"/>
      <c r="E9" s="21"/>
      <c r="F9" s="21"/>
      <c r="G9" s="23" t="s">
        <v>13</v>
      </c>
      <c r="H9" s="24" t="s">
        <v>19</v>
      </c>
      <c r="I9" s="26" t="s">
        <v>20</v>
      </c>
      <c r="J9" s="21"/>
      <c r="K9" s="25"/>
      <c r="M9" s="64" t="s">
        <v>25</v>
      </c>
      <c r="N9" s="56">
        <f t="shared" si="0"/>
        <v>1</v>
      </c>
      <c r="O9" s="56">
        <f t="shared" si="0"/>
        <v>0</v>
      </c>
      <c r="P9" s="57">
        <f>N9/SUM(N9:O9)</f>
        <v>1</v>
      </c>
    </row>
    <row r="10" spans="1:16" s="4" customFormat="1" ht="15" thickBot="1" x14ac:dyDescent="0.35">
      <c r="A10" s="27"/>
      <c r="B10" s="28"/>
      <c r="C10" s="29"/>
      <c r="D10" s="29"/>
      <c r="E10" s="28"/>
      <c r="F10" s="28"/>
      <c r="G10" s="30"/>
      <c r="H10" s="31" t="s">
        <v>13</v>
      </c>
      <c r="I10" s="32" t="s">
        <v>21</v>
      </c>
      <c r="J10" s="28"/>
      <c r="K10" s="33"/>
    </row>
    <row r="11" spans="1:16" s="4" customFormat="1" x14ac:dyDescent="0.3">
      <c r="A11" s="34">
        <v>1</v>
      </c>
      <c r="B11" s="35" t="s">
        <v>22</v>
      </c>
      <c r="C11" s="35" t="s">
        <v>23</v>
      </c>
      <c r="D11" s="35" t="s">
        <v>24</v>
      </c>
      <c r="E11" s="14" t="s">
        <v>25</v>
      </c>
      <c r="F11" s="36">
        <v>8.1944444444444445E-2</v>
      </c>
      <c r="G11" s="37">
        <v>1.3657407407407409E-3</v>
      </c>
      <c r="H11" s="37">
        <v>1.3888888888888889E-3</v>
      </c>
      <c r="I11" s="38" t="s">
        <v>26</v>
      </c>
      <c r="J11" s="39" t="s">
        <v>27</v>
      </c>
      <c r="K11" s="40">
        <v>68</v>
      </c>
      <c r="M11" s="65">
        <f>G11-H11</f>
        <v>-2.3148148148148008E-5</v>
      </c>
    </row>
    <row r="12" spans="1:16" s="4" customFormat="1" x14ac:dyDescent="0.3">
      <c r="A12" s="34">
        <v>2</v>
      </c>
      <c r="B12" s="35" t="s">
        <v>22</v>
      </c>
      <c r="C12" s="35" t="s">
        <v>28</v>
      </c>
      <c r="D12" s="35" t="s">
        <v>29</v>
      </c>
      <c r="E12" s="14" t="s">
        <v>30</v>
      </c>
      <c r="F12" s="36">
        <v>0.10208333333333335</v>
      </c>
      <c r="G12" s="37">
        <v>3.0671296296296297E-3</v>
      </c>
      <c r="H12" s="37">
        <v>2.7777777777777779E-3</v>
      </c>
      <c r="I12" s="38" t="s">
        <v>31</v>
      </c>
      <c r="J12" s="39"/>
      <c r="K12" s="40">
        <v>97</v>
      </c>
      <c r="M12" s="65">
        <f t="shared" ref="M12:M47" si="1">G12-H12</f>
        <v>2.8935185185185184E-4</v>
      </c>
    </row>
    <row r="13" spans="1:16" s="4" customFormat="1" x14ac:dyDescent="0.3">
      <c r="A13" s="34">
        <v>3</v>
      </c>
      <c r="B13" s="35" t="s">
        <v>22</v>
      </c>
      <c r="C13" s="35" t="s">
        <v>28</v>
      </c>
      <c r="D13" s="35" t="s">
        <v>32</v>
      </c>
      <c r="E13" s="14" t="s">
        <v>30</v>
      </c>
      <c r="F13" s="36">
        <v>3.5416666666666666E-2</v>
      </c>
      <c r="G13" s="37">
        <v>3.6574074074074074E-3</v>
      </c>
      <c r="H13" s="37">
        <v>4.1666666666666666E-3</v>
      </c>
      <c r="I13" s="38" t="s">
        <v>33</v>
      </c>
      <c r="J13" s="39"/>
      <c r="K13" s="40">
        <v>97</v>
      </c>
      <c r="M13" s="65">
        <f t="shared" si="1"/>
        <v>-5.0925925925925921E-4</v>
      </c>
    </row>
    <row r="14" spans="1:16" s="4" customFormat="1" x14ac:dyDescent="0.3">
      <c r="A14" s="34">
        <v>4</v>
      </c>
      <c r="B14" s="35" t="s">
        <v>22</v>
      </c>
      <c r="C14" s="35" t="s">
        <v>28</v>
      </c>
      <c r="D14" s="35" t="s">
        <v>34</v>
      </c>
      <c r="E14" s="14" t="s">
        <v>35</v>
      </c>
      <c r="F14" s="36">
        <v>6.805555555555555E-2</v>
      </c>
      <c r="G14" s="37">
        <v>4.7916666666666672E-3</v>
      </c>
      <c r="H14" s="37">
        <v>5.5555555555555558E-3</v>
      </c>
      <c r="I14" s="38" t="s">
        <v>26</v>
      </c>
      <c r="J14" s="39"/>
      <c r="K14" s="40">
        <v>97</v>
      </c>
      <c r="M14" s="65">
        <f t="shared" si="1"/>
        <v>-7.638888888888886E-4</v>
      </c>
    </row>
    <row r="15" spans="1:16" s="4" customFormat="1" x14ac:dyDescent="0.3">
      <c r="A15" s="34">
        <v>5</v>
      </c>
      <c r="B15" s="35" t="s">
        <v>22</v>
      </c>
      <c r="C15" s="35" t="s">
        <v>28</v>
      </c>
      <c r="D15" s="35" t="s">
        <v>36</v>
      </c>
      <c r="E15" s="14" t="s">
        <v>30</v>
      </c>
      <c r="F15" s="36">
        <v>0.1076388888888889</v>
      </c>
      <c r="G15" s="37">
        <v>6.5856481481481469E-3</v>
      </c>
      <c r="H15" s="37">
        <v>6.9444444444444441E-3</v>
      </c>
      <c r="I15" s="38" t="s">
        <v>37</v>
      </c>
      <c r="J15" s="39" t="s">
        <v>38</v>
      </c>
      <c r="K15" s="40">
        <v>97</v>
      </c>
      <c r="M15" s="65">
        <f t="shared" si="1"/>
        <v>-3.5879629629629716E-4</v>
      </c>
    </row>
    <row r="16" spans="1:16" s="4" customFormat="1" x14ac:dyDescent="0.3">
      <c r="A16" s="34">
        <v>6</v>
      </c>
      <c r="B16" s="35" t="s">
        <v>22</v>
      </c>
      <c r="C16" s="35" t="s">
        <v>28</v>
      </c>
      <c r="D16" s="35" t="s">
        <v>40</v>
      </c>
      <c r="E16" s="14" t="s">
        <v>30</v>
      </c>
      <c r="F16" s="36">
        <v>8.2638888888888887E-2</v>
      </c>
      <c r="G16" s="37">
        <v>7.9629629629629634E-3</v>
      </c>
      <c r="H16" s="37">
        <v>8.3333333333333332E-3</v>
      </c>
      <c r="I16" s="38" t="s">
        <v>38</v>
      </c>
      <c r="J16" s="39" t="s">
        <v>41</v>
      </c>
      <c r="K16" s="40">
        <v>97</v>
      </c>
      <c r="M16" s="65">
        <f t="shared" si="1"/>
        <v>-3.7037037037036986E-4</v>
      </c>
    </row>
    <row r="17" spans="1:13" s="4" customFormat="1" x14ac:dyDescent="0.3">
      <c r="A17" s="34">
        <v>7</v>
      </c>
      <c r="B17" s="35" t="s">
        <v>42</v>
      </c>
      <c r="C17" s="35" t="s">
        <v>28</v>
      </c>
      <c r="D17" s="35" t="s">
        <v>43</v>
      </c>
      <c r="E17" s="14" t="s">
        <v>30</v>
      </c>
      <c r="F17" s="36">
        <v>4.027777777777778E-2</v>
      </c>
      <c r="G17" s="37">
        <v>8.6342592592592599E-3</v>
      </c>
      <c r="H17" s="37">
        <v>9.7222222222222224E-3</v>
      </c>
      <c r="I17" s="38" t="s">
        <v>44</v>
      </c>
      <c r="J17" s="39" t="s">
        <v>45</v>
      </c>
      <c r="K17" s="40">
        <v>69</v>
      </c>
      <c r="M17" s="65">
        <f t="shared" si="1"/>
        <v>-1.0879629629629625E-3</v>
      </c>
    </row>
    <row r="18" spans="1:13" s="4" customFormat="1" x14ac:dyDescent="0.3">
      <c r="A18" s="34">
        <v>8</v>
      </c>
      <c r="B18" s="35" t="s">
        <v>22</v>
      </c>
      <c r="C18" s="35" t="s">
        <v>28</v>
      </c>
      <c r="D18" s="35" t="s">
        <v>46</v>
      </c>
      <c r="E18" s="14" t="s">
        <v>30</v>
      </c>
      <c r="F18" s="36">
        <v>9.0277777777777776E-2</v>
      </c>
      <c r="G18" s="37">
        <v>1.0138888888888888E-2</v>
      </c>
      <c r="H18" s="37">
        <v>1.1111111111111112E-2</v>
      </c>
      <c r="I18" s="38" t="s">
        <v>47</v>
      </c>
      <c r="J18" s="39" t="s">
        <v>48</v>
      </c>
      <c r="K18" s="40">
        <v>76</v>
      </c>
      <c r="M18" s="65">
        <f t="shared" si="1"/>
        <v>-9.7222222222222328E-4</v>
      </c>
    </row>
    <row r="19" spans="1:13" s="4" customFormat="1" x14ac:dyDescent="0.3">
      <c r="A19" s="34">
        <v>9</v>
      </c>
      <c r="B19" s="35" t="s">
        <v>22</v>
      </c>
      <c r="C19" s="35" t="s">
        <v>28</v>
      </c>
      <c r="D19" s="35" t="s">
        <v>49</v>
      </c>
      <c r="E19" s="14" t="s">
        <v>30</v>
      </c>
      <c r="F19" s="36">
        <v>7.2916666666666671E-2</v>
      </c>
      <c r="G19" s="37">
        <v>1.1354166666666667E-2</v>
      </c>
      <c r="H19" s="37">
        <v>1.2499999999999999E-2</v>
      </c>
      <c r="I19" s="38" t="s">
        <v>33</v>
      </c>
      <c r="J19" s="39"/>
      <c r="K19" s="40">
        <v>88</v>
      </c>
      <c r="M19" s="65">
        <f t="shared" si="1"/>
        <v>-1.145833333333332E-3</v>
      </c>
    </row>
    <row r="20" spans="1:13" s="4" customFormat="1" x14ac:dyDescent="0.3">
      <c r="A20" s="34">
        <v>10</v>
      </c>
      <c r="B20" s="35" t="s">
        <v>22</v>
      </c>
      <c r="C20" s="35" t="s">
        <v>28</v>
      </c>
      <c r="D20" s="35" t="s">
        <v>50</v>
      </c>
      <c r="E20" s="14" t="s">
        <v>30</v>
      </c>
      <c r="F20" s="36">
        <v>9.1666666666666674E-2</v>
      </c>
      <c r="G20" s="37">
        <v>1.2881944444444446E-2</v>
      </c>
      <c r="H20" s="37">
        <v>1.3888888888888888E-2</v>
      </c>
      <c r="I20" s="38" t="s">
        <v>27</v>
      </c>
      <c r="J20" s="39"/>
      <c r="K20" s="40">
        <v>97</v>
      </c>
      <c r="M20" s="65">
        <f t="shared" si="1"/>
        <v>-1.0069444444444423E-3</v>
      </c>
    </row>
    <row r="21" spans="1:13" s="4" customFormat="1" x14ac:dyDescent="0.3">
      <c r="A21" s="34">
        <v>11</v>
      </c>
      <c r="B21" s="35" t="s">
        <v>42</v>
      </c>
      <c r="C21" s="35" t="s">
        <v>28</v>
      </c>
      <c r="D21" s="35" t="s">
        <v>51</v>
      </c>
      <c r="E21" s="14" t="s">
        <v>30</v>
      </c>
      <c r="F21" s="36">
        <v>0.14305555555555557</v>
      </c>
      <c r="G21" s="37">
        <v>1.5266203703703705E-2</v>
      </c>
      <c r="H21" s="37">
        <v>1.5277777777777777E-2</v>
      </c>
      <c r="I21" s="38" t="s">
        <v>52</v>
      </c>
      <c r="J21" s="39"/>
      <c r="K21" s="40">
        <v>74</v>
      </c>
      <c r="M21" s="65">
        <f t="shared" si="1"/>
        <v>-1.1574074074071836E-5</v>
      </c>
    </row>
    <row r="22" spans="1:13" s="4" customFormat="1" x14ac:dyDescent="0.3">
      <c r="A22" s="34">
        <v>12</v>
      </c>
      <c r="B22" s="35" t="s">
        <v>22</v>
      </c>
      <c r="C22" s="35" t="s">
        <v>28</v>
      </c>
      <c r="D22" s="35" t="s">
        <v>53</v>
      </c>
      <c r="E22" s="14" t="s">
        <v>30</v>
      </c>
      <c r="F22" s="36">
        <v>6.3888888888888884E-2</v>
      </c>
      <c r="G22" s="37">
        <v>1.6331018518518519E-2</v>
      </c>
      <c r="H22" s="37">
        <v>1.6666666666666666E-2</v>
      </c>
      <c r="I22" s="38" t="s">
        <v>54</v>
      </c>
      <c r="J22" s="39"/>
      <c r="K22" s="40">
        <v>78</v>
      </c>
      <c r="M22" s="65">
        <f t="shared" si="1"/>
        <v>-3.3564814814814742E-4</v>
      </c>
    </row>
    <row r="23" spans="1:13" s="4" customFormat="1" x14ac:dyDescent="0.3">
      <c r="A23" s="34">
        <v>13</v>
      </c>
      <c r="B23" s="35" t="s">
        <v>22</v>
      </c>
      <c r="C23" s="35" t="s">
        <v>28</v>
      </c>
      <c r="D23" s="35" t="s">
        <v>55</v>
      </c>
      <c r="E23" s="14" t="s">
        <v>35</v>
      </c>
      <c r="F23" s="36">
        <v>5.486111111111111E-2</v>
      </c>
      <c r="G23" s="37">
        <v>1.7245370370370369E-2</v>
      </c>
      <c r="H23" s="37">
        <v>1.8055555555555557E-2</v>
      </c>
      <c r="I23" s="38" t="s">
        <v>41</v>
      </c>
      <c r="J23" s="39"/>
      <c r="K23" s="40">
        <v>88</v>
      </c>
      <c r="M23" s="65">
        <f t="shared" si="1"/>
        <v>-8.1018518518518809E-4</v>
      </c>
    </row>
    <row r="24" spans="1:13" s="4" customFormat="1" x14ac:dyDescent="0.3">
      <c r="A24" s="34">
        <v>14</v>
      </c>
      <c r="B24" s="35" t="s">
        <v>42</v>
      </c>
      <c r="C24" s="35" t="s">
        <v>23</v>
      </c>
      <c r="D24" s="35" t="s">
        <v>56</v>
      </c>
      <c r="E24" s="14" t="s">
        <v>35</v>
      </c>
      <c r="F24" s="36">
        <v>0.10694444444444444</v>
      </c>
      <c r="G24" s="37">
        <v>1.9027777777777779E-2</v>
      </c>
      <c r="H24" s="37">
        <v>1.9444444444444445E-2</v>
      </c>
      <c r="I24" s="38" t="s">
        <v>57</v>
      </c>
      <c r="J24" s="39" t="s">
        <v>54</v>
      </c>
      <c r="K24" s="40">
        <v>73</v>
      </c>
      <c r="M24" s="65">
        <f t="shared" si="1"/>
        <v>-4.1666666666666588E-4</v>
      </c>
    </row>
    <row r="25" spans="1:13" s="4" customFormat="1" x14ac:dyDescent="0.3">
      <c r="A25" s="34">
        <v>15</v>
      </c>
      <c r="B25" s="35" t="s">
        <v>22</v>
      </c>
      <c r="C25" s="35" t="s">
        <v>23</v>
      </c>
      <c r="D25" s="35" t="s">
        <v>58</v>
      </c>
      <c r="E25" s="14" t="s">
        <v>35</v>
      </c>
      <c r="F25" s="36">
        <v>9.9999999999999992E-2</v>
      </c>
      <c r="G25" s="37">
        <v>2.0694444444444446E-2</v>
      </c>
      <c r="H25" s="37">
        <v>2.0833333333333332E-2</v>
      </c>
      <c r="I25" s="38" t="s">
        <v>59</v>
      </c>
      <c r="J25" s="39"/>
      <c r="K25" s="40">
        <v>75</v>
      </c>
      <c r="M25" s="65">
        <f t="shared" si="1"/>
        <v>-1.3888888888888631E-4</v>
      </c>
    </row>
    <row r="26" spans="1:13" s="4" customFormat="1" x14ac:dyDescent="0.3">
      <c r="A26" s="34">
        <v>16</v>
      </c>
      <c r="B26" s="35" t="s">
        <v>22</v>
      </c>
      <c r="C26" s="35" t="s">
        <v>28</v>
      </c>
      <c r="D26" s="35" t="s">
        <v>60</v>
      </c>
      <c r="E26" s="14" t="s">
        <v>35</v>
      </c>
      <c r="F26" s="36">
        <v>7.1527777777777787E-2</v>
      </c>
      <c r="G26" s="37">
        <v>2.1886574074074072E-2</v>
      </c>
      <c r="H26" s="37">
        <v>2.2222222222222223E-2</v>
      </c>
      <c r="I26" s="38" t="s">
        <v>61</v>
      </c>
      <c r="J26" s="39"/>
      <c r="K26" s="40">
        <v>78</v>
      </c>
      <c r="M26" s="65">
        <f t="shared" si="1"/>
        <v>-3.3564814814815089E-4</v>
      </c>
    </row>
    <row r="27" spans="1:13" s="4" customFormat="1" x14ac:dyDescent="0.3">
      <c r="A27" s="34">
        <v>17</v>
      </c>
      <c r="B27" s="35" t="s">
        <v>22</v>
      </c>
      <c r="C27" s="35" t="s">
        <v>23</v>
      </c>
      <c r="D27" s="35" t="s">
        <v>62</v>
      </c>
      <c r="E27" s="14" t="s">
        <v>35</v>
      </c>
      <c r="F27" s="36">
        <v>6.0416666666666667E-2</v>
      </c>
      <c r="G27" s="37">
        <v>2.2893518518518521E-2</v>
      </c>
      <c r="H27" s="37">
        <v>2.361111111111111E-2</v>
      </c>
      <c r="I27" s="38" t="s">
        <v>47</v>
      </c>
      <c r="J27" s="39"/>
      <c r="K27" s="40">
        <v>86</v>
      </c>
      <c r="M27" s="65">
        <f t="shared" si="1"/>
        <v>-7.1759259259258912E-4</v>
      </c>
    </row>
    <row r="28" spans="1:13" s="4" customFormat="1" x14ac:dyDescent="0.3">
      <c r="A28" s="34">
        <v>18</v>
      </c>
      <c r="B28" s="35" t="s">
        <v>22</v>
      </c>
      <c r="C28" s="35" t="s">
        <v>23</v>
      </c>
      <c r="D28" s="35" t="s">
        <v>63</v>
      </c>
      <c r="E28" s="14" t="s">
        <v>35</v>
      </c>
      <c r="F28" s="36">
        <v>9.5138888888888884E-2</v>
      </c>
      <c r="G28" s="37">
        <v>2.4479166666666666E-2</v>
      </c>
      <c r="H28" s="37">
        <v>2.4999999999999998E-2</v>
      </c>
      <c r="I28" s="38" t="s">
        <v>64</v>
      </c>
      <c r="J28" s="39"/>
      <c r="K28" s="40">
        <v>94</v>
      </c>
      <c r="M28" s="65">
        <f t="shared" si="1"/>
        <v>-5.2083333333333148E-4</v>
      </c>
    </row>
    <row r="29" spans="1:13" s="4" customFormat="1" x14ac:dyDescent="0.3">
      <c r="A29" s="34">
        <v>19</v>
      </c>
      <c r="B29" s="35" t="s">
        <v>22</v>
      </c>
      <c r="C29" s="35" t="s">
        <v>23</v>
      </c>
      <c r="D29" s="35" t="s">
        <v>65</v>
      </c>
      <c r="E29" s="14" t="s">
        <v>35</v>
      </c>
      <c r="F29" s="36">
        <v>6.8749999999999992E-2</v>
      </c>
      <c r="G29" s="37">
        <v>2.5624999999999998E-2</v>
      </c>
      <c r="H29" s="37">
        <v>2.6388888888888889E-2</v>
      </c>
      <c r="I29" s="38" t="s">
        <v>45</v>
      </c>
      <c r="J29" s="39"/>
      <c r="K29" s="40">
        <v>97</v>
      </c>
      <c r="M29" s="65">
        <f t="shared" si="1"/>
        <v>-7.6388888888889034E-4</v>
      </c>
    </row>
    <row r="30" spans="1:13" s="4" customFormat="1" x14ac:dyDescent="0.3">
      <c r="A30" s="34">
        <v>20</v>
      </c>
      <c r="B30" s="35" t="s">
        <v>22</v>
      </c>
      <c r="C30" s="35" t="s">
        <v>28</v>
      </c>
      <c r="D30" s="35" t="s">
        <v>66</v>
      </c>
      <c r="E30" s="14" t="s">
        <v>30</v>
      </c>
      <c r="F30" s="36">
        <v>7.8472222222222221E-2</v>
      </c>
      <c r="G30" s="37">
        <v>2.6932870370370371E-2</v>
      </c>
      <c r="H30" s="37">
        <v>2.7777777777777776E-2</v>
      </c>
      <c r="I30" s="38" t="s">
        <v>67</v>
      </c>
      <c r="J30" s="39"/>
      <c r="K30" s="40">
        <v>97</v>
      </c>
      <c r="M30" s="65">
        <f t="shared" si="1"/>
        <v>-8.4490740740740533E-4</v>
      </c>
    </row>
    <row r="31" spans="1:13" s="4" customFormat="1" x14ac:dyDescent="0.3">
      <c r="A31" s="34">
        <v>21</v>
      </c>
      <c r="B31" s="35" t="s">
        <v>22</v>
      </c>
      <c r="C31" s="35" t="s">
        <v>23</v>
      </c>
      <c r="D31" s="35" t="s">
        <v>68</v>
      </c>
      <c r="E31" s="14" t="s">
        <v>35</v>
      </c>
      <c r="F31" s="36">
        <v>8.3333333333333329E-2</v>
      </c>
      <c r="G31" s="37">
        <v>2.8321759259259258E-2</v>
      </c>
      <c r="H31" s="37">
        <v>2.9166666666666664E-2</v>
      </c>
      <c r="I31" s="38" t="s">
        <v>48</v>
      </c>
      <c r="J31" s="39"/>
      <c r="K31" s="40">
        <v>97</v>
      </c>
      <c r="M31" s="65">
        <f t="shared" si="1"/>
        <v>-8.4490740740740533E-4</v>
      </c>
    </row>
    <row r="32" spans="1:13" s="4" customFormat="1" x14ac:dyDescent="0.3">
      <c r="A32" s="34">
        <v>22</v>
      </c>
      <c r="B32" s="35" t="s">
        <v>22</v>
      </c>
      <c r="C32" s="35" t="s">
        <v>23</v>
      </c>
      <c r="D32" s="35" t="s">
        <v>69</v>
      </c>
      <c r="E32" s="14" t="s">
        <v>35</v>
      </c>
      <c r="F32" s="36">
        <v>8.7500000000000008E-2</v>
      </c>
      <c r="G32" s="37">
        <v>2.9780092592592594E-2</v>
      </c>
      <c r="H32" s="37">
        <v>3.0555555555555555E-2</v>
      </c>
      <c r="I32" s="38" t="s">
        <v>70</v>
      </c>
      <c r="J32" s="39"/>
      <c r="K32" s="40">
        <v>97</v>
      </c>
      <c r="M32" s="65">
        <f t="shared" si="1"/>
        <v>-7.7546296296296044E-4</v>
      </c>
    </row>
    <row r="33" spans="1:13" s="4" customFormat="1" x14ac:dyDescent="0.3">
      <c r="A33" s="34">
        <v>23</v>
      </c>
      <c r="B33" s="35" t="s">
        <v>22</v>
      </c>
      <c r="C33" s="35" t="s">
        <v>23</v>
      </c>
      <c r="D33" s="35" t="s">
        <v>71</v>
      </c>
      <c r="E33" s="14" t="s">
        <v>35</v>
      </c>
      <c r="F33" s="36">
        <v>0.12847222222222224</v>
      </c>
      <c r="G33" s="37">
        <v>3.1921296296296302E-2</v>
      </c>
      <c r="H33" s="37">
        <v>3.1944444444444449E-2</v>
      </c>
      <c r="I33" s="38" t="s">
        <v>64</v>
      </c>
      <c r="J33" s="39"/>
      <c r="K33" s="40">
        <v>97</v>
      </c>
      <c r="M33" s="65">
        <f t="shared" si="1"/>
        <v>-2.3148148148147141E-5</v>
      </c>
    </row>
    <row r="34" spans="1:13" s="4" customFormat="1" x14ac:dyDescent="0.3">
      <c r="A34" s="34">
        <v>24</v>
      </c>
      <c r="B34" s="35" t="s">
        <v>22</v>
      </c>
      <c r="C34" s="35" t="s">
        <v>28</v>
      </c>
      <c r="D34" s="35" t="s">
        <v>72</v>
      </c>
      <c r="E34" s="14" t="s">
        <v>35</v>
      </c>
      <c r="F34" s="36">
        <v>9.375E-2</v>
      </c>
      <c r="G34" s="37">
        <v>3.3483796296296296E-2</v>
      </c>
      <c r="H34" s="37">
        <v>3.3333333333333333E-2</v>
      </c>
      <c r="I34" s="38" t="s">
        <v>41</v>
      </c>
      <c r="J34" s="39"/>
      <c r="K34" s="40">
        <v>97</v>
      </c>
      <c r="M34" s="65">
        <f t="shared" si="1"/>
        <v>1.5046296296296335E-4</v>
      </c>
    </row>
    <row r="35" spans="1:13" s="4" customFormat="1" x14ac:dyDescent="0.3">
      <c r="A35" s="34">
        <v>25</v>
      </c>
      <c r="B35" s="35" t="s">
        <v>22</v>
      </c>
      <c r="C35" s="35" t="s">
        <v>23</v>
      </c>
      <c r="D35" s="35" t="s">
        <v>73</v>
      </c>
      <c r="E35" s="14" t="s">
        <v>35</v>
      </c>
      <c r="F35" s="36">
        <v>5.5555555555555552E-2</v>
      </c>
      <c r="G35" s="37">
        <v>3.4409722222222223E-2</v>
      </c>
      <c r="H35" s="37">
        <v>3.4722222222222224E-2</v>
      </c>
      <c r="I35" s="38" t="s">
        <v>39</v>
      </c>
      <c r="J35" s="39" t="s">
        <v>38</v>
      </c>
      <c r="K35" s="40">
        <v>97</v>
      </c>
      <c r="M35" s="65">
        <f t="shared" si="1"/>
        <v>-3.1250000000000028E-4</v>
      </c>
    </row>
    <row r="36" spans="1:13" s="4" customFormat="1" x14ac:dyDescent="0.3">
      <c r="A36" s="34">
        <v>26</v>
      </c>
      <c r="B36" s="35" t="s">
        <v>22</v>
      </c>
      <c r="C36" s="35" t="s">
        <v>23</v>
      </c>
      <c r="D36" s="35" t="s">
        <v>74</v>
      </c>
      <c r="E36" s="14" t="s">
        <v>30</v>
      </c>
      <c r="F36" s="36">
        <v>5.9722222222222225E-2</v>
      </c>
      <c r="G36" s="37">
        <v>3.5405092592592592E-2</v>
      </c>
      <c r="H36" s="37">
        <v>3.6111111111111115E-2</v>
      </c>
      <c r="I36" s="38" t="s">
        <v>33</v>
      </c>
      <c r="J36" s="39" t="s">
        <v>75</v>
      </c>
      <c r="K36" s="40">
        <v>97</v>
      </c>
      <c r="M36" s="65">
        <f t="shared" si="1"/>
        <v>-7.0601851851852249E-4</v>
      </c>
    </row>
    <row r="37" spans="1:13" s="4" customFormat="1" x14ac:dyDescent="0.3">
      <c r="A37" s="34">
        <v>27</v>
      </c>
      <c r="B37" s="35" t="s">
        <v>22</v>
      </c>
      <c r="C37" s="35" t="s">
        <v>23</v>
      </c>
      <c r="D37" s="35" t="s">
        <v>76</v>
      </c>
      <c r="E37" s="14" t="s">
        <v>35</v>
      </c>
      <c r="F37" s="36">
        <v>6.458333333333334E-2</v>
      </c>
      <c r="G37" s="37">
        <v>3.6481481481481483E-2</v>
      </c>
      <c r="H37" s="37">
        <v>3.7499999999999999E-2</v>
      </c>
      <c r="I37" s="38" t="s">
        <v>44</v>
      </c>
      <c r="J37" s="39"/>
      <c r="K37" s="40">
        <v>97</v>
      </c>
      <c r="M37" s="65">
        <f t="shared" si="1"/>
        <v>-1.0185185185185158E-3</v>
      </c>
    </row>
    <row r="38" spans="1:13" s="4" customFormat="1" x14ac:dyDescent="0.3">
      <c r="A38" s="34">
        <v>28</v>
      </c>
      <c r="B38" s="35" t="s">
        <v>22</v>
      </c>
      <c r="C38" s="35" t="s">
        <v>23</v>
      </c>
      <c r="D38" s="35" t="s">
        <v>77</v>
      </c>
      <c r="E38" s="14" t="s">
        <v>35</v>
      </c>
      <c r="F38" s="36">
        <v>6.3194444444444442E-2</v>
      </c>
      <c r="G38" s="37">
        <v>3.7534722222222219E-2</v>
      </c>
      <c r="H38" s="37">
        <v>3.888888888888889E-2</v>
      </c>
      <c r="I38" s="38" t="s">
        <v>75</v>
      </c>
      <c r="J38" s="39" t="s">
        <v>54</v>
      </c>
      <c r="K38" s="40">
        <v>97</v>
      </c>
      <c r="M38" s="65">
        <f t="shared" si="1"/>
        <v>-1.3541666666666702E-3</v>
      </c>
    </row>
    <row r="39" spans="1:13" s="4" customFormat="1" x14ac:dyDescent="0.3">
      <c r="A39" s="34">
        <v>29</v>
      </c>
      <c r="B39" s="35" t="s">
        <v>22</v>
      </c>
      <c r="C39" s="35" t="s">
        <v>23</v>
      </c>
      <c r="D39" s="35" t="s">
        <v>78</v>
      </c>
      <c r="E39" s="14" t="s">
        <v>35</v>
      </c>
      <c r="F39" s="36">
        <v>7.4305555555555555E-2</v>
      </c>
      <c r="G39" s="37">
        <v>3.8773148148148147E-2</v>
      </c>
      <c r="H39" s="37">
        <v>4.027777777777778E-2</v>
      </c>
      <c r="I39" s="38" t="s">
        <v>33</v>
      </c>
      <c r="J39" s="39"/>
      <c r="K39" s="40">
        <v>97</v>
      </c>
      <c r="M39" s="65">
        <f t="shared" si="1"/>
        <v>-1.5046296296296335E-3</v>
      </c>
    </row>
    <row r="40" spans="1:13" s="4" customFormat="1" x14ac:dyDescent="0.3">
      <c r="A40" s="34">
        <v>30</v>
      </c>
      <c r="B40" s="35" t="s">
        <v>22</v>
      </c>
      <c r="C40" s="35" t="s">
        <v>23</v>
      </c>
      <c r="D40" s="35" t="s">
        <v>79</v>
      </c>
      <c r="E40" s="14" t="s">
        <v>35</v>
      </c>
      <c r="F40" s="36">
        <v>7.8472222222222221E-2</v>
      </c>
      <c r="G40" s="37">
        <v>4.0081018518518523E-2</v>
      </c>
      <c r="H40" s="37">
        <v>4.1666666666666664E-2</v>
      </c>
      <c r="I40" s="38" t="s">
        <v>47</v>
      </c>
      <c r="J40" s="39" t="s">
        <v>59</v>
      </c>
      <c r="K40" s="40">
        <v>97</v>
      </c>
      <c r="M40" s="65">
        <f t="shared" si="1"/>
        <v>-1.5856481481481416E-3</v>
      </c>
    </row>
    <row r="41" spans="1:13" s="4" customFormat="1" x14ac:dyDescent="0.3">
      <c r="A41" s="34">
        <v>31</v>
      </c>
      <c r="B41" s="35" t="s">
        <v>42</v>
      </c>
      <c r="C41" s="35" t="s">
        <v>23</v>
      </c>
      <c r="D41" s="35" t="s">
        <v>80</v>
      </c>
      <c r="E41" s="14" t="s">
        <v>35</v>
      </c>
      <c r="F41" s="36">
        <v>0.15069444444444444</v>
      </c>
      <c r="G41" s="37">
        <v>4.2592592592592592E-2</v>
      </c>
      <c r="H41" s="37">
        <v>4.3055555555555562E-2</v>
      </c>
      <c r="I41" s="38" t="s">
        <v>81</v>
      </c>
      <c r="J41" s="39"/>
      <c r="K41" s="40">
        <v>79</v>
      </c>
      <c r="M41" s="65">
        <f t="shared" si="1"/>
        <v>-4.6296296296297057E-4</v>
      </c>
    </row>
    <row r="42" spans="1:13" s="4" customFormat="1" x14ac:dyDescent="0.3">
      <c r="A42" s="34">
        <v>32</v>
      </c>
      <c r="B42" s="35" t="s">
        <v>22</v>
      </c>
      <c r="C42" s="35" t="s">
        <v>23</v>
      </c>
      <c r="D42" s="35" t="s">
        <v>82</v>
      </c>
      <c r="E42" s="14" t="s">
        <v>35</v>
      </c>
      <c r="F42" s="36">
        <v>0.12847222222222224</v>
      </c>
      <c r="G42" s="37">
        <v>4.4733796296296292E-2</v>
      </c>
      <c r="H42" s="37">
        <v>4.4444444444444446E-2</v>
      </c>
      <c r="I42" s="38" t="s">
        <v>83</v>
      </c>
      <c r="J42" s="39"/>
      <c r="K42" s="40">
        <v>82</v>
      </c>
      <c r="M42" s="65">
        <f t="shared" si="1"/>
        <v>2.893518518518462E-4</v>
      </c>
    </row>
    <row r="43" spans="1:13" s="4" customFormat="1" x14ac:dyDescent="0.3">
      <c r="A43" s="34">
        <v>33</v>
      </c>
      <c r="B43" s="35" t="s">
        <v>22</v>
      </c>
      <c r="C43" s="35" t="s">
        <v>23</v>
      </c>
      <c r="D43" s="35" t="s">
        <v>84</v>
      </c>
      <c r="E43" s="14" t="s">
        <v>35</v>
      </c>
      <c r="F43" s="36">
        <v>4.027777777777778E-2</v>
      </c>
      <c r="G43" s="37">
        <v>4.5405092592592594E-2</v>
      </c>
      <c r="H43" s="37">
        <v>4.5833333333333337E-2</v>
      </c>
      <c r="I43" s="38" t="s">
        <v>85</v>
      </c>
      <c r="J43" s="39" t="s">
        <v>57</v>
      </c>
      <c r="K43" s="40">
        <v>86</v>
      </c>
      <c r="M43" s="65">
        <f t="shared" si="1"/>
        <v>-4.2824074074074292E-4</v>
      </c>
    </row>
    <row r="44" spans="1:13" s="4" customFormat="1" x14ac:dyDescent="0.3">
      <c r="A44" s="34">
        <v>34</v>
      </c>
      <c r="B44" s="35" t="s">
        <v>22</v>
      </c>
      <c r="C44" s="35" t="s">
        <v>23</v>
      </c>
      <c r="D44" s="35" t="s">
        <v>86</v>
      </c>
      <c r="E44" s="14" t="s">
        <v>35</v>
      </c>
      <c r="F44" s="36">
        <v>4.7222222222222221E-2</v>
      </c>
      <c r="G44" s="37">
        <v>4.6192129629629632E-2</v>
      </c>
      <c r="H44" s="37">
        <v>4.7222222222222221E-2</v>
      </c>
      <c r="I44" s="38" t="s">
        <v>41</v>
      </c>
      <c r="J44" s="39" t="s">
        <v>26</v>
      </c>
      <c r="K44" s="40">
        <v>88</v>
      </c>
      <c r="M44" s="65">
        <f t="shared" si="1"/>
        <v>-1.0300925925925894E-3</v>
      </c>
    </row>
    <row r="45" spans="1:13" s="4" customFormat="1" x14ac:dyDescent="0.3">
      <c r="A45" s="34">
        <v>35</v>
      </c>
      <c r="B45" s="35" t="s">
        <v>22</v>
      </c>
      <c r="C45" s="35" t="s">
        <v>23</v>
      </c>
      <c r="D45" s="35" t="s">
        <v>87</v>
      </c>
      <c r="E45" s="14" t="s">
        <v>35</v>
      </c>
      <c r="F45" s="36">
        <v>7.2916666666666671E-2</v>
      </c>
      <c r="G45" s="37">
        <v>4.7407407407407405E-2</v>
      </c>
      <c r="H45" s="37">
        <v>4.8611111111111112E-2</v>
      </c>
      <c r="I45" s="38" t="s">
        <v>59</v>
      </c>
      <c r="J45" s="39" t="s">
        <v>81</v>
      </c>
      <c r="K45" s="40">
        <v>97</v>
      </c>
      <c r="M45" s="65">
        <f t="shared" si="1"/>
        <v>-1.2037037037037068E-3</v>
      </c>
    </row>
    <row r="46" spans="1:13" s="4" customFormat="1" x14ac:dyDescent="0.3">
      <c r="A46" s="34">
        <v>36</v>
      </c>
      <c r="B46" s="35" t="s">
        <v>22</v>
      </c>
      <c r="C46" s="35" t="s">
        <v>23</v>
      </c>
      <c r="D46" s="35" t="s">
        <v>88</v>
      </c>
      <c r="E46" s="14" t="s">
        <v>35</v>
      </c>
      <c r="F46" s="36">
        <v>9.0972222222222218E-2</v>
      </c>
      <c r="G46" s="37">
        <v>4.8923611111111105E-2</v>
      </c>
      <c r="H46" s="37">
        <v>4.9999999999999996E-2</v>
      </c>
      <c r="I46" s="38" t="s">
        <v>57</v>
      </c>
      <c r="J46" s="39" t="s">
        <v>38</v>
      </c>
      <c r="K46" s="40">
        <v>97</v>
      </c>
      <c r="M46" s="65">
        <f t="shared" si="1"/>
        <v>-1.0763888888888906E-3</v>
      </c>
    </row>
    <row r="47" spans="1:13" s="4" customFormat="1" ht="15" thickBot="1" x14ac:dyDescent="0.35">
      <c r="A47" s="41">
        <v>37</v>
      </c>
      <c r="B47" s="42" t="s">
        <v>22</v>
      </c>
      <c r="C47" s="42" t="s">
        <v>23</v>
      </c>
      <c r="D47" s="42" t="s">
        <v>89</v>
      </c>
      <c r="E47" s="43" t="s">
        <v>35</v>
      </c>
      <c r="F47" s="44">
        <v>0.1763888888888889</v>
      </c>
      <c r="G47" s="45">
        <v>5.1863425925925931E-2</v>
      </c>
      <c r="H47" s="45">
        <v>5.1388888888888894E-2</v>
      </c>
      <c r="I47" s="46" t="s">
        <v>90</v>
      </c>
      <c r="J47" s="47"/>
      <c r="K47" s="48">
        <v>97</v>
      </c>
      <c r="M47" s="65">
        <f t="shared" si="1"/>
        <v>4.745370370370372E-4</v>
      </c>
    </row>
  </sheetData>
  <mergeCells count="20">
    <mergeCell ref="J8:J10"/>
    <mergeCell ref="K8:K10"/>
    <mergeCell ref="A8:A10"/>
    <mergeCell ref="B8:B10"/>
    <mergeCell ref="C8:C10"/>
    <mergeCell ref="D8:D10"/>
    <mergeCell ref="E8:E10"/>
    <mergeCell ref="F8:F10"/>
    <mergeCell ref="A4:D4"/>
    <mergeCell ref="G4:K4"/>
    <mergeCell ref="A5:D5"/>
    <mergeCell ref="G5:K5"/>
    <mergeCell ref="A6:K6"/>
    <mergeCell ref="A7:K7"/>
    <mergeCell ref="A1:C1"/>
    <mergeCell ref="D1:K1"/>
    <mergeCell ref="A2:D2"/>
    <mergeCell ref="E2:K2"/>
    <mergeCell ref="A3:D3"/>
    <mergeCell ref="G3:K3"/>
  </mergeCell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showGridLines="0" tabSelected="1" workbookViewId="0">
      <selection activeCell="L5" sqref="L5"/>
    </sheetView>
  </sheetViews>
  <sheetFormatPr defaultRowHeight="14.4" x14ac:dyDescent="0.3"/>
  <cols>
    <col min="1" max="1" width="3.33203125" customWidth="1"/>
    <col min="2" max="2" width="11.109375" customWidth="1"/>
    <col min="3" max="3" width="4.44140625" customWidth="1"/>
    <col min="4" max="4" width="25.44140625" customWidth="1"/>
    <col min="5" max="5" width="8.88671875" customWidth="1"/>
    <col min="6" max="8" width="8" customWidth="1"/>
    <col min="9" max="9" width="27.44140625" customWidth="1"/>
    <col min="10" max="10" width="22.109375" customWidth="1"/>
    <col min="11" max="11" width="3.33203125" customWidth="1"/>
  </cols>
  <sheetData>
    <row r="1" spans="1:16" s="4" customFormat="1" ht="14.4" customHeight="1" x14ac:dyDescent="0.3">
      <c r="A1" s="1" t="s">
        <v>0</v>
      </c>
      <c r="B1" s="2"/>
      <c r="C1" s="2"/>
      <c r="D1" s="2" t="s">
        <v>1</v>
      </c>
      <c r="E1" s="2"/>
      <c r="F1" s="2"/>
      <c r="G1" s="2"/>
      <c r="H1" s="2"/>
      <c r="I1" s="2"/>
      <c r="J1" s="2"/>
      <c r="K1" s="3"/>
      <c r="M1" s="66"/>
      <c r="N1" s="50" t="s">
        <v>22</v>
      </c>
      <c r="O1" s="50" t="s">
        <v>42</v>
      </c>
      <c r="P1" s="51" t="s">
        <v>160</v>
      </c>
    </row>
    <row r="2" spans="1:16" s="4" customFormat="1" ht="14.4" customHeight="1" x14ac:dyDescent="0.3">
      <c r="A2" s="5" t="s">
        <v>2</v>
      </c>
      <c r="B2" s="6"/>
      <c r="C2" s="6"/>
      <c r="D2" s="6"/>
      <c r="E2" s="7"/>
      <c r="F2" s="7"/>
      <c r="G2" s="7"/>
      <c r="H2" s="7"/>
      <c r="I2" s="7"/>
      <c r="J2" s="7"/>
      <c r="K2" s="8"/>
      <c r="M2" s="52" t="s">
        <v>93</v>
      </c>
      <c r="N2" s="53">
        <f t="shared" ref="N2:O4" si="0">COUNTIFS($C$11:$C$51,"="&amp;$M2,$B$11:$B$51,"="&amp;N$1)</f>
        <v>13</v>
      </c>
      <c r="O2" s="53">
        <f t="shared" si="0"/>
        <v>2</v>
      </c>
      <c r="P2" s="54">
        <f>N2/SUM(N2:O2)</f>
        <v>0.8666666666666667</v>
      </c>
    </row>
    <row r="3" spans="1:16" s="4" customFormat="1" x14ac:dyDescent="0.3">
      <c r="A3" s="9"/>
      <c r="B3" s="10"/>
      <c r="C3" s="10"/>
      <c r="D3" s="10"/>
      <c r="E3" s="11" t="s">
        <v>3</v>
      </c>
      <c r="F3" s="11" t="s">
        <v>4</v>
      </c>
      <c r="G3" s="7"/>
      <c r="H3" s="7"/>
      <c r="I3" s="7"/>
      <c r="J3" s="7"/>
      <c r="K3" s="8"/>
      <c r="M3" s="52" t="s">
        <v>110</v>
      </c>
      <c r="N3" s="53">
        <f t="shared" si="0"/>
        <v>9</v>
      </c>
      <c r="O3" s="53">
        <f t="shared" si="0"/>
        <v>3</v>
      </c>
      <c r="P3" s="54">
        <f t="shared" ref="P3:P4" si="1">N3/SUM(N3:O3)</f>
        <v>0.75</v>
      </c>
    </row>
    <row r="4" spans="1:16" s="4" customFormat="1" ht="14.4" customHeight="1" x14ac:dyDescent="0.3">
      <c r="A4" s="12" t="s">
        <v>91</v>
      </c>
      <c r="B4" s="13"/>
      <c r="C4" s="13"/>
      <c r="D4" s="13"/>
      <c r="E4" s="14">
        <v>45</v>
      </c>
      <c r="F4" s="14">
        <v>99</v>
      </c>
      <c r="G4" s="7"/>
      <c r="H4" s="7"/>
      <c r="I4" s="7"/>
      <c r="J4" s="7"/>
      <c r="K4" s="8"/>
      <c r="M4" s="55" t="s">
        <v>96</v>
      </c>
      <c r="N4" s="56">
        <f t="shared" si="0"/>
        <v>12</v>
      </c>
      <c r="O4" s="56">
        <f t="shared" si="0"/>
        <v>2</v>
      </c>
      <c r="P4" s="57">
        <f t="shared" si="1"/>
        <v>0.8571428571428571</v>
      </c>
    </row>
    <row r="5" spans="1:16" s="4" customFormat="1" ht="14.4" customHeight="1" x14ac:dyDescent="0.3">
      <c r="A5" s="12" t="s">
        <v>6</v>
      </c>
      <c r="B5" s="13"/>
      <c r="C5" s="13"/>
      <c r="D5" s="13"/>
      <c r="E5" s="14">
        <v>780</v>
      </c>
      <c r="F5" s="14">
        <v>99</v>
      </c>
      <c r="G5" s="7"/>
      <c r="H5" s="7"/>
      <c r="I5" s="7"/>
      <c r="J5" s="7"/>
      <c r="K5" s="8"/>
    </row>
    <row r="6" spans="1:16" s="4" customFormat="1" x14ac:dyDescent="0.3">
      <c r="A6" s="15"/>
      <c r="B6" s="16"/>
      <c r="C6" s="16"/>
      <c r="D6" s="16"/>
      <c r="E6" s="16"/>
      <c r="F6" s="16"/>
      <c r="G6" s="16"/>
      <c r="H6" s="16"/>
      <c r="I6" s="16"/>
      <c r="J6" s="16"/>
      <c r="K6" s="8"/>
    </row>
    <row r="7" spans="1:16" s="4" customFormat="1" x14ac:dyDescent="0.3">
      <c r="A7" s="17" t="s">
        <v>92</v>
      </c>
      <c r="B7" s="18"/>
      <c r="C7" s="18"/>
      <c r="D7" s="18"/>
      <c r="E7" s="18"/>
      <c r="F7" s="18"/>
      <c r="G7" s="18"/>
      <c r="H7" s="18"/>
      <c r="I7" s="18"/>
      <c r="J7" s="18"/>
      <c r="K7" s="19"/>
      <c r="M7" s="49"/>
      <c r="N7" s="50" t="s">
        <v>22</v>
      </c>
      <c r="O7" s="50" t="s">
        <v>42</v>
      </c>
      <c r="P7" s="51" t="s">
        <v>160</v>
      </c>
    </row>
    <row r="8" spans="1:16" s="4" customFormat="1" x14ac:dyDescent="0.3">
      <c r="A8" s="20" t="s">
        <v>8</v>
      </c>
      <c r="B8" s="21" t="s">
        <v>9</v>
      </c>
      <c r="C8" s="22" t="s">
        <v>10</v>
      </c>
      <c r="D8" s="22" t="s">
        <v>11</v>
      </c>
      <c r="E8" s="21" t="s">
        <v>12</v>
      </c>
      <c r="F8" s="21" t="s">
        <v>13</v>
      </c>
      <c r="G8" s="23" t="s">
        <v>14</v>
      </c>
      <c r="H8" s="24" t="s">
        <v>15</v>
      </c>
      <c r="I8" s="23" t="s">
        <v>16</v>
      </c>
      <c r="J8" s="21" t="s">
        <v>17</v>
      </c>
      <c r="K8" s="25" t="s">
        <v>18</v>
      </c>
      <c r="M8" s="67" t="s">
        <v>25</v>
      </c>
      <c r="N8" s="53">
        <f t="shared" ref="N8:O10" si="2">COUNTIFS($E$11:$E$51,"="&amp;$M8,$B$11:$B$51,"="&amp;N$7)</f>
        <v>1</v>
      </c>
      <c r="O8" s="53">
        <f t="shared" si="2"/>
        <v>0</v>
      </c>
      <c r="P8" s="54">
        <f t="shared" ref="P8:P10" si="3">N8/SUM(N8:O8)</f>
        <v>1</v>
      </c>
    </row>
    <row r="9" spans="1:16" s="4" customFormat="1" x14ac:dyDescent="0.3">
      <c r="A9" s="20"/>
      <c r="B9" s="21"/>
      <c r="C9" s="22"/>
      <c r="D9" s="22"/>
      <c r="E9" s="21"/>
      <c r="F9" s="21"/>
      <c r="G9" s="23" t="s">
        <v>13</v>
      </c>
      <c r="H9" s="24" t="s">
        <v>19</v>
      </c>
      <c r="I9" s="26" t="s">
        <v>20</v>
      </c>
      <c r="J9" s="21"/>
      <c r="K9" s="25"/>
      <c r="M9" s="67" t="s">
        <v>35</v>
      </c>
      <c r="N9" s="53">
        <f t="shared" si="2"/>
        <v>22</v>
      </c>
      <c r="O9" s="53">
        <f t="shared" si="2"/>
        <v>5</v>
      </c>
      <c r="P9" s="54">
        <f t="shared" si="3"/>
        <v>0.81481481481481477</v>
      </c>
    </row>
    <row r="10" spans="1:16" s="4" customFormat="1" ht="15" thickBot="1" x14ac:dyDescent="0.35">
      <c r="A10" s="27"/>
      <c r="B10" s="28"/>
      <c r="C10" s="29"/>
      <c r="D10" s="29"/>
      <c r="E10" s="28"/>
      <c r="F10" s="28"/>
      <c r="G10" s="30"/>
      <c r="H10" s="31" t="s">
        <v>13</v>
      </c>
      <c r="I10" s="32" t="s">
        <v>21</v>
      </c>
      <c r="J10" s="28"/>
      <c r="K10" s="33"/>
      <c r="M10" s="64" t="s">
        <v>30</v>
      </c>
      <c r="N10" s="56">
        <f t="shared" si="2"/>
        <v>11</v>
      </c>
      <c r="O10" s="56">
        <f t="shared" si="2"/>
        <v>2</v>
      </c>
      <c r="P10" s="57">
        <f t="shared" si="3"/>
        <v>0.84615384615384615</v>
      </c>
    </row>
    <row r="11" spans="1:16" s="4" customFormat="1" x14ac:dyDescent="0.3">
      <c r="A11" s="34">
        <v>1</v>
      </c>
      <c r="B11" s="35" t="s">
        <v>22</v>
      </c>
      <c r="C11" s="35" t="s">
        <v>93</v>
      </c>
      <c r="D11" s="35" t="s">
        <v>94</v>
      </c>
      <c r="E11" s="14" t="s">
        <v>25</v>
      </c>
      <c r="F11" s="36">
        <v>9.0972222222222218E-2</v>
      </c>
      <c r="G11" s="37">
        <v>1.5162037037037036E-3</v>
      </c>
      <c r="H11" s="37">
        <v>1.0416666666666667E-3</v>
      </c>
      <c r="I11" s="38" t="s">
        <v>95</v>
      </c>
      <c r="J11" s="39"/>
      <c r="K11" s="40">
        <v>82</v>
      </c>
      <c r="M11" s="65">
        <f>G11-H11</f>
        <v>4.7453703703703698E-4</v>
      </c>
    </row>
    <row r="12" spans="1:16" s="4" customFormat="1" x14ac:dyDescent="0.3">
      <c r="A12" s="34">
        <v>2</v>
      </c>
      <c r="B12" s="35" t="s">
        <v>22</v>
      </c>
      <c r="C12" s="35" t="s">
        <v>96</v>
      </c>
      <c r="D12" s="35" t="s">
        <v>97</v>
      </c>
      <c r="E12" s="14" t="s">
        <v>35</v>
      </c>
      <c r="F12" s="36">
        <v>6.9444444444444434E-2</v>
      </c>
      <c r="G12" s="37">
        <v>2.673611111111111E-3</v>
      </c>
      <c r="H12" s="37">
        <v>2.4305555555555556E-3</v>
      </c>
      <c r="I12" s="38" t="s">
        <v>98</v>
      </c>
      <c r="J12" s="39"/>
      <c r="K12" s="40">
        <v>99</v>
      </c>
      <c r="M12" s="65">
        <f t="shared" ref="M12:M51" si="4">G12-H12</f>
        <v>2.4305555555555539E-4</v>
      </c>
    </row>
    <row r="13" spans="1:16" s="4" customFormat="1" x14ac:dyDescent="0.3">
      <c r="A13" s="34">
        <v>3</v>
      </c>
      <c r="B13" s="35" t="s">
        <v>22</v>
      </c>
      <c r="C13" s="35" t="s">
        <v>96</v>
      </c>
      <c r="D13" s="35" t="s">
        <v>99</v>
      </c>
      <c r="E13" s="14" t="s">
        <v>30</v>
      </c>
      <c r="F13" s="36">
        <v>6.458333333333334E-2</v>
      </c>
      <c r="G13" s="37">
        <v>3.7500000000000003E-3</v>
      </c>
      <c r="H13" s="37">
        <v>3.8194444444444443E-3</v>
      </c>
      <c r="I13" s="38" t="s">
        <v>100</v>
      </c>
      <c r="J13" s="39"/>
      <c r="K13" s="40">
        <v>99</v>
      </c>
      <c r="M13" s="65">
        <f t="shared" si="4"/>
        <v>-6.9444444444444024E-5</v>
      </c>
    </row>
    <row r="14" spans="1:16" s="4" customFormat="1" x14ac:dyDescent="0.3">
      <c r="A14" s="34">
        <v>4</v>
      </c>
      <c r="B14" s="35" t="s">
        <v>22</v>
      </c>
      <c r="C14" s="35" t="s">
        <v>96</v>
      </c>
      <c r="D14" s="35" t="s">
        <v>101</v>
      </c>
      <c r="E14" s="14" t="s">
        <v>30</v>
      </c>
      <c r="F14" s="36">
        <v>4.1666666666666664E-2</v>
      </c>
      <c r="G14" s="37">
        <v>4.4444444444444444E-3</v>
      </c>
      <c r="H14" s="37">
        <v>5.208333333333333E-3</v>
      </c>
      <c r="I14" s="38" t="s">
        <v>102</v>
      </c>
      <c r="J14" s="39"/>
      <c r="K14" s="40">
        <v>99</v>
      </c>
      <c r="M14" s="65">
        <f t="shared" si="4"/>
        <v>-7.638888888888886E-4</v>
      </c>
    </row>
    <row r="15" spans="1:16" s="4" customFormat="1" x14ac:dyDescent="0.3">
      <c r="A15" s="34">
        <v>5</v>
      </c>
      <c r="B15" s="35" t="s">
        <v>22</v>
      </c>
      <c r="C15" s="35" t="s">
        <v>96</v>
      </c>
      <c r="D15" s="35" t="s">
        <v>103</v>
      </c>
      <c r="E15" s="14" t="s">
        <v>30</v>
      </c>
      <c r="F15" s="36">
        <v>6.25E-2</v>
      </c>
      <c r="G15" s="37">
        <v>5.4861111111111117E-3</v>
      </c>
      <c r="H15" s="37">
        <v>6.5972222222222222E-3</v>
      </c>
      <c r="I15" s="38" t="s">
        <v>104</v>
      </c>
      <c r="J15" s="39"/>
      <c r="K15" s="40">
        <v>99</v>
      </c>
      <c r="M15" s="65">
        <f t="shared" si="4"/>
        <v>-1.1111111111111105E-3</v>
      </c>
    </row>
    <row r="16" spans="1:16" s="4" customFormat="1" x14ac:dyDescent="0.3">
      <c r="A16" s="34">
        <v>6</v>
      </c>
      <c r="B16" s="35" t="s">
        <v>22</v>
      </c>
      <c r="C16" s="35" t="s">
        <v>93</v>
      </c>
      <c r="D16" s="35" t="s">
        <v>105</v>
      </c>
      <c r="E16" s="14" t="s">
        <v>35</v>
      </c>
      <c r="F16" s="36">
        <v>4.9305555555555554E-2</v>
      </c>
      <c r="G16" s="37">
        <v>6.3078703703703708E-3</v>
      </c>
      <c r="H16" s="37">
        <v>7.6388888888888886E-3</v>
      </c>
      <c r="I16" s="38" t="s">
        <v>106</v>
      </c>
      <c r="J16" s="39" t="s">
        <v>107</v>
      </c>
      <c r="K16" s="40">
        <v>99</v>
      </c>
      <c r="M16" s="65">
        <f t="shared" si="4"/>
        <v>-1.3310185185185178E-3</v>
      </c>
    </row>
    <row r="17" spans="1:13" s="4" customFormat="1" x14ac:dyDescent="0.3">
      <c r="A17" s="34">
        <v>7</v>
      </c>
      <c r="B17" s="35" t="s">
        <v>22</v>
      </c>
      <c r="C17" s="35" t="s">
        <v>96</v>
      </c>
      <c r="D17" s="35" t="s">
        <v>108</v>
      </c>
      <c r="E17" s="14" t="s">
        <v>35</v>
      </c>
      <c r="F17" s="36">
        <v>0.11180555555555556</v>
      </c>
      <c r="G17" s="37">
        <v>8.1712962962962963E-3</v>
      </c>
      <c r="H17" s="37">
        <v>9.0277777777777787E-3</v>
      </c>
      <c r="I17" s="38" t="s">
        <v>109</v>
      </c>
      <c r="J17" s="39"/>
      <c r="K17" s="40">
        <v>99</v>
      </c>
      <c r="M17" s="65">
        <f t="shared" si="4"/>
        <v>-8.5648148148148237E-4</v>
      </c>
    </row>
    <row r="18" spans="1:13" s="4" customFormat="1" x14ac:dyDescent="0.3">
      <c r="A18" s="34">
        <v>8</v>
      </c>
      <c r="B18" s="35" t="s">
        <v>42</v>
      </c>
      <c r="C18" s="35" t="s">
        <v>110</v>
      </c>
      <c r="D18" s="35" t="s">
        <v>111</v>
      </c>
      <c r="E18" s="14" t="s">
        <v>30</v>
      </c>
      <c r="F18" s="36">
        <v>0.13749999999999998</v>
      </c>
      <c r="G18" s="37">
        <v>1.0462962962962964E-2</v>
      </c>
      <c r="H18" s="37">
        <v>1.1805555555555555E-2</v>
      </c>
      <c r="I18" s="38" t="s">
        <v>112</v>
      </c>
      <c r="J18" s="39"/>
      <c r="K18" s="40">
        <v>83</v>
      </c>
      <c r="M18" s="65">
        <f t="shared" si="4"/>
        <v>-1.3425925925925914E-3</v>
      </c>
    </row>
    <row r="19" spans="1:13" s="4" customFormat="1" x14ac:dyDescent="0.3">
      <c r="A19" s="34">
        <v>9</v>
      </c>
      <c r="B19" s="35" t="s">
        <v>22</v>
      </c>
      <c r="C19" s="35" t="s">
        <v>110</v>
      </c>
      <c r="D19" s="35" t="s">
        <v>113</v>
      </c>
      <c r="E19" s="14" t="s">
        <v>30</v>
      </c>
      <c r="F19" s="36">
        <v>5.5555555555555552E-2</v>
      </c>
      <c r="G19" s="37">
        <v>1.1388888888888888E-2</v>
      </c>
      <c r="H19" s="37">
        <v>1.2499999999999999E-2</v>
      </c>
      <c r="I19" s="38" t="s">
        <v>114</v>
      </c>
      <c r="J19" s="39"/>
      <c r="K19" s="40">
        <v>87</v>
      </c>
      <c r="M19" s="65">
        <f t="shared" si="4"/>
        <v>-1.1111111111111113E-3</v>
      </c>
    </row>
    <row r="20" spans="1:13" s="4" customFormat="1" x14ac:dyDescent="0.3">
      <c r="A20" s="34">
        <v>10</v>
      </c>
      <c r="B20" s="35" t="s">
        <v>22</v>
      </c>
      <c r="C20" s="35" t="s">
        <v>110</v>
      </c>
      <c r="D20" s="35" t="s">
        <v>115</v>
      </c>
      <c r="E20" s="14" t="s">
        <v>35</v>
      </c>
      <c r="F20" s="36">
        <v>6.1111111111111116E-2</v>
      </c>
      <c r="G20" s="37">
        <v>1.2407407407407409E-2</v>
      </c>
      <c r="H20" s="37">
        <v>1.3194444444444444E-2</v>
      </c>
      <c r="I20" s="38" t="s">
        <v>116</v>
      </c>
      <c r="J20" s="39"/>
      <c r="K20" s="40">
        <v>92</v>
      </c>
      <c r="M20" s="65">
        <f t="shared" si="4"/>
        <v>-7.8703703703703574E-4</v>
      </c>
    </row>
    <row r="21" spans="1:13" s="4" customFormat="1" x14ac:dyDescent="0.3">
      <c r="A21" s="34">
        <v>11</v>
      </c>
      <c r="B21" s="35" t="s">
        <v>22</v>
      </c>
      <c r="C21" s="35" t="s">
        <v>96</v>
      </c>
      <c r="D21" s="35" t="s">
        <v>117</v>
      </c>
      <c r="E21" s="14" t="s">
        <v>30</v>
      </c>
      <c r="F21" s="36">
        <v>7.3611111111111113E-2</v>
      </c>
      <c r="G21" s="37">
        <v>1.3634259259259257E-2</v>
      </c>
      <c r="H21" s="37">
        <v>1.4583333333333332E-2</v>
      </c>
      <c r="I21" s="38" t="s">
        <v>100</v>
      </c>
      <c r="J21" s="39"/>
      <c r="K21" s="40">
        <v>99</v>
      </c>
      <c r="M21" s="65">
        <f t="shared" si="4"/>
        <v>-9.490740740740744E-4</v>
      </c>
    </row>
    <row r="22" spans="1:13" s="4" customFormat="1" x14ac:dyDescent="0.3">
      <c r="A22" s="34">
        <v>12</v>
      </c>
      <c r="B22" s="35" t="s">
        <v>22</v>
      </c>
      <c r="C22" s="35" t="s">
        <v>110</v>
      </c>
      <c r="D22" s="35" t="s">
        <v>118</v>
      </c>
      <c r="E22" s="14" t="s">
        <v>30</v>
      </c>
      <c r="F22" s="36">
        <v>0.17152777777777775</v>
      </c>
      <c r="G22" s="37">
        <v>1.6493055555555556E-2</v>
      </c>
      <c r="H22" s="37">
        <v>1.7361111111111112E-2</v>
      </c>
      <c r="I22" s="38" t="s">
        <v>114</v>
      </c>
      <c r="J22" s="39"/>
      <c r="K22" s="40">
        <v>99</v>
      </c>
      <c r="M22" s="65">
        <f t="shared" si="4"/>
        <v>-8.6805555555555594E-4</v>
      </c>
    </row>
    <row r="23" spans="1:13" s="4" customFormat="1" x14ac:dyDescent="0.3">
      <c r="A23" s="34">
        <v>13</v>
      </c>
      <c r="B23" s="35" t="s">
        <v>22</v>
      </c>
      <c r="C23" s="35" t="s">
        <v>110</v>
      </c>
      <c r="D23" s="35" t="s">
        <v>119</v>
      </c>
      <c r="E23" s="14" t="s">
        <v>30</v>
      </c>
      <c r="F23" s="36">
        <v>6.0416666666666667E-2</v>
      </c>
      <c r="G23" s="37">
        <v>1.7499999999999998E-2</v>
      </c>
      <c r="H23" s="37">
        <v>1.8055555555555557E-2</v>
      </c>
      <c r="I23" s="38" t="s">
        <v>116</v>
      </c>
      <c r="J23" s="39"/>
      <c r="K23" s="40">
        <v>99</v>
      </c>
      <c r="M23" s="65">
        <f t="shared" si="4"/>
        <v>-5.5555555555555913E-4</v>
      </c>
    </row>
    <row r="24" spans="1:13" s="4" customFormat="1" x14ac:dyDescent="0.3">
      <c r="A24" s="34">
        <v>14</v>
      </c>
      <c r="B24" s="35" t="s">
        <v>42</v>
      </c>
      <c r="C24" s="35" t="s">
        <v>110</v>
      </c>
      <c r="D24" s="35" t="s">
        <v>120</v>
      </c>
      <c r="E24" s="14" t="s">
        <v>35</v>
      </c>
      <c r="F24" s="36">
        <v>9.9999999999999992E-2</v>
      </c>
      <c r="G24" s="37">
        <v>1.9166666666666669E-2</v>
      </c>
      <c r="H24" s="37">
        <v>1.8749999999999999E-2</v>
      </c>
      <c r="I24" s="38" t="s">
        <v>116</v>
      </c>
      <c r="J24" s="39"/>
      <c r="K24" s="40">
        <v>86</v>
      </c>
      <c r="M24" s="65">
        <f t="shared" si="4"/>
        <v>4.1666666666666935E-4</v>
      </c>
    </row>
    <row r="25" spans="1:13" s="4" customFormat="1" x14ac:dyDescent="0.3">
      <c r="A25" s="34">
        <v>15</v>
      </c>
      <c r="B25" s="35" t="s">
        <v>22</v>
      </c>
      <c r="C25" s="35" t="s">
        <v>96</v>
      </c>
      <c r="D25" s="35" t="s">
        <v>121</v>
      </c>
      <c r="E25" s="14" t="s">
        <v>30</v>
      </c>
      <c r="F25" s="36">
        <v>5.5555555555555552E-2</v>
      </c>
      <c r="G25" s="37">
        <v>2.0092592592592592E-2</v>
      </c>
      <c r="H25" s="37">
        <v>2.013888888888889E-2</v>
      </c>
      <c r="I25" s="38" t="s">
        <v>122</v>
      </c>
      <c r="J25" s="39"/>
      <c r="K25" s="40">
        <v>91</v>
      </c>
      <c r="M25" s="65">
        <f t="shared" si="4"/>
        <v>-4.6296296296297751E-5</v>
      </c>
    </row>
    <row r="26" spans="1:13" s="4" customFormat="1" x14ac:dyDescent="0.3">
      <c r="A26" s="34">
        <v>16</v>
      </c>
      <c r="B26" s="35" t="s">
        <v>42</v>
      </c>
      <c r="C26" s="35" t="s">
        <v>93</v>
      </c>
      <c r="D26" s="35" t="s">
        <v>123</v>
      </c>
      <c r="E26" s="14" t="s">
        <v>35</v>
      </c>
      <c r="F26" s="36">
        <v>3.888888888888889E-2</v>
      </c>
      <c r="G26" s="37">
        <v>2.074074074074074E-2</v>
      </c>
      <c r="H26" s="37">
        <v>2.1180555555555553E-2</v>
      </c>
      <c r="I26" s="38" t="s">
        <v>124</v>
      </c>
      <c r="J26" s="39" t="s">
        <v>107</v>
      </c>
      <c r="K26" s="40">
        <v>84</v>
      </c>
      <c r="M26" s="65">
        <f t="shared" si="4"/>
        <v>-4.3981481481481302E-4</v>
      </c>
    </row>
    <row r="27" spans="1:13" s="4" customFormat="1" x14ac:dyDescent="0.3">
      <c r="A27" s="34">
        <v>17</v>
      </c>
      <c r="B27" s="35" t="s">
        <v>22</v>
      </c>
      <c r="C27" s="35" t="s">
        <v>93</v>
      </c>
      <c r="D27" s="35" t="s">
        <v>126</v>
      </c>
      <c r="E27" s="14" t="s">
        <v>35</v>
      </c>
      <c r="F27" s="36">
        <v>9.2361111111111116E-2</v>
      </c>
      <c r="G27" s="37">
        <v>2.2280092592592591E-2</v>
      </c>
      <c r="H27" s="37">
        <v>2.2222222222222223E-2</v>
      </c>
      <c r="I27" s="38" t="s">
        <v>106</v>
      </c>
      <c r="J27" s="39" t="s">
        <v>127</v>
      </c>
      <c r="K27" s="40">
        <v>86</v>
      </c>
      <c r="M27" s="65">
        <f t="shared" si="4"/>
        <v>5.7870370370367852E-5</v>
      </c>
    </row>
    <row r="28" spans="1:13" s="4" customFormat="1" x14ac:dyDescent="0.3">
      <c r="A28" s="34">
        <v>18</v>
      </c>
      <c r="B28" s="35" t="s">
        <v>42</v>
      </c>
      <c r="C28" s="35" t="s">
        <v>96</v>
      </c>
      <c r="D28" s="35" t="s">
        <v>128</v>
      </c>
      <c r="E28" s="14" t="s">
        <v>35</v>
      </c>
      <c r="F28" s="36">
        <v>8.3333333333333329E-2</v>
      </c>
      <c r="G28" s="37">
        <v>2.3668981481481485E-2</v>
      </c>
      <c r="H28" s="37">
        <v>2.361111111111111E-2</v>
      </c>
      <c r="I28" s="38" t="s">
        <v>100</v>
      </c>
      <c r="J28" s="39"/>
      <c r="K28" s="40">
        <v>83</v>
      </c>
      <c r="M28" s="65">
        <f t="shared" si="4"/>
        <v>5.7870370370374791E-5</v>
      </c>
    </row>
    <row r="29" spans="1:13" s="4" customFormat="1" x14ac:dyDescent="0.3">
      <c r="A29" s="34">
        <v>19</v>
      </c>
      <c r="B29" s="35" t="s">
        <v>22</v>
      </c>
      <c r="C29" s="35" t="s">
        <v>96</v>
      </c>
      <c r="D29" s="35" t="s">
        <v>129</v>
      </c>
      <c r="E29" s="14" t="s">
        <v>35</v>
      </c>
      <c r="F29" s="36">
        <v>3.6805555555555557E-2</v>
      </c>
      <c r="G29" s="37">
        <v>2.4282407407407409E-2</v>
      </c>
      <c r="H29" s="37">
        <v>2.4999999999999998E-2</v>
      </c>
      <c r="I29" s="38" t="s">
        <v>102</v>
      </c>
      <c r="J29" s="39"/>
      <c r="K29" s="40">
        <v>84</v>
      </c>
      <c r="M29" s="65">
        <f t="shared" si="4"/>
        <v>-7.1759259259258912E-4</v>
      </c>
    </row>
    <row r="30" spans="1:13" s="4" customFormat="1" x14ac:dyDescent="0.3">
      <c r="A30" s="34">
        <v>20</v>
      </c>
      <c r="B30" s="35" t="s">
        <v>22</v>
      </c>
      <c r="C30" s="35" t="s">
        <v>93</v>
      </c>
      <c r="D30" s="35" t="s">
        <v>130</v>
      </c>
      <c r="E30" s="14" t="s">
        <v>35</v>
      </c>
      <c r="F30" s="36">
        <v>6.25E-2</v>
      </c>
      <c r="G30" s="37">
        <v>2.5324074074074079E-2</v>
      </c>
      <c r="H30" s="37">
        <v>2.6041666666666668E-2</v>
      </c>
      <c r="I30" s="38" t="s">
        <v>131</v>
      </c>
      <c r="J30" s="39"/>
      <c r="K30" s="40">
        <v>85</v>
      </c>
      <c r="M30" s="65">
        <f t="shared" si="4"/>
        <v>-7.1759259259258912E-4</v>
      </c>
    </row>
    <row r="31" spans="1:13" s="4" customFormat="1" x14ac:dyDescent="0.3">
      <c r="A31" s="34">
        <v>21</v>
      </c>
      <c r="B31" s="35" t="s">
        <v>22</v>
      </c>
      <c r="C31" s="35" t="s">
        <v>110</v>
      </c>
      <c r="D31" s="35" t="s">
        <v>132</v>
      </c>
      <c r="E31" s="14" t="s">
        <v>30</v>
      </c>
      <c r="F31" s="36">
        <v>0.12152777777777778</v>
      </c>
      <c r="G31" s="37">
        <v>2.7349537037037037E-2</v>
      </c>
      <c r="H31" s="37">
        <v>2.8819444444444443E-2</v>
      </c>
      <c r="I31" s="38" t="s">
        <v>112</v>
      </c>
      <c r="J31" s="39"/>
      <c r="K31" s="40">
        <v>87</v>
      </c>
      <c r="M31" s="65">
        <f t="shared" si="4"/>
        <v>-1.4699074074074059E-3</v>
      </c>
    </row>
    <row r="32" spans="1:13" s="4" customFormat="1" x14ac:dyDescent="0.3">
      <c r="A32" s="34">
        <v>22</v>
      </c>
      <c r="B32" s="35" t="s">
        <v>22</v>
      </c>
      <c r="C32" s="35" t="s">
        <v>110</v>
      </c>
      <c r="D32" s="35" t="s">
        <v>133</v>
      </c>
      <c r="E32" s="14" t="s">
        <v>35</v>
      </c>
      <c r="F32" s="36">
        <v>5.2777777777777778E-2</v>
      </c>
      <c r="G32" s="37">
        <v>2.8229166666666666E-2</v>
      </c>
      <c r="H32" s="37">
        <v>2.9513888888888892E-2</v>
      </c>
      <c r="I32" s="38" t="s">
        <v>116</v>
      </c>
      <c r="J32" s="39"/>
      <c r="K32" s="40">
        <v>90</v>
      </c>
      <c r="M32" s="65">
        <f t="shared" si="4"/>
        <v>-1.2847222222222253E-3</v>
      </c>
    </row>
    <row r="33" spans="1:13" s="4" customFormat="1" x14ac:dyDescent="0.3">
      <c r="A33" s="34">
        <v>23</v>
      </c>
      <c r="B33" s="35" t="s">
        <v>22</v>
      </c>
      <c r="C33" s="35" t="s">
        <v>110</v>
      </c>
      <c r="D33" s="35" t="s">
        <v>134</v>
      </c>
      <c r="E33" s="14" t="s">
        <v>35</v>
      </c>
      <c r="F33" s="36">
        <v>6.7361111111111108E-2</v>
      </c>
      <c r="G33" s="37">
        <v>2.9351851851851851E-2</v>
      </c>
      <c r="H33" s="37">
        <v>3.0208333333333334E-2</v>
      </c>
      <c r="I33" s="38" t="s">
        <v>114</v>
      </c>
      <c r="J33" s="39"/>
      <c r="K33" s="40">
        <v>92</v>
      </c>
      <c r="M33" s="65">
        <f t="shared" si="4"/>
        <v>-8.5648148148148237E-4</v>
      </c>
    </row>
    <row r="34" spans="1:13" s="4" customFormat="1" x14ac:dyDescent="0.3">
      <c r="A34" s="34">
        <v>24</v>
      </c>
      <c r="B34" s="35" t="s">
        <v>22</v>
      </c>
      <c r="C34" s="35" t="s">
        <v>93</v>
      </c>
      <c r="D34" s="35" t="s">
        <v>135</v>
      </c>
      <c r="E34" s="14" t="s">
        <v>35</v>
      </c>
      <c r="F34" s="36">
        <v>8.4027777777777771E-2</v>
      </c>
      <c r="G34" s="37">
        <v>3.0752314814814816E-2</v>
      </c>
      <c r="H34" s="37">
        <v>3.125E-2</v>
      </c>
      <c r="I34" s="38" t="s">
        <v>136</v>
      </c>
      <c r="J34" s="39" t="s">
        <v>95</v>
      </c>
      <c r="K34" s="40">
        <v>96</v>
      </c>
      <c r="M34" s="65">
        <f t="shared" si="4"/>
        <v>-4.9768518518518434E-4</v>
      </c>
    </row>
    <row r="35" spans="1:13" s="4" customFormat="1" x14ac:dyDescent="0.3">
      <c r="A35" s="34">
        <v>25</v>
      </c>
      <c r="B35" s="35" t="s">
        <v>22</v>
      </c>
      <c r="C35" s="35" t="s">
        <v>93</v>
      </c>
      <c r="D35" s="35" t="s">
        <v>137</v>
      </c>
      <c r="E35" s="14" t="s">
        <v>35</v>
      </c>
      <c r="F35" s="36">
        <v>7.5694444444444439E-2</v>
      </c>
      <c r="G35" s="37">
        <v>3.201388888888889E-2</v>
      </c>
      <c r="H35" s="37">
        <v>3.229166666666667E-2</v>
      </c>
      <c r="I35" s="38" t="s">
        <v>138</v>
      </c>
      <c r="J35" s="39" t="s">
        <v>136</v>
      </c>
      <c r="K35" s="40">
        <v>99</v>
      </c>
      <c r="M35" s="65">
        <f t="shared" si="4"/>
        <v>-2.7777777777777957E-4</v>
      </c>
    </row>
    <row r="36" spans="1:13" s="4" customFormat="1" x14ac:dyDescent="0.3">
      <c r="A36" s="34">
        <v>26</v>
      </c>
      <c r="B36" s="35" t="s">
        <v>22</v>
      </c>
      <c r="C36" s="35" t="s">
        <v>96</v>
      </c>
      <c r="D36" s="35" t="s">
        <v>139</v>
      </c>
      <c r="E36" s="14" t="s">
        <v>35</v>
      </c>
      <c r="F36" s="36">
        <v>5.4166666666666669E-2</v>
      </c>
      <c r="G36" s="37">
        <v>3.2916666666666664E-2</v>
      </c>
      <c r="H36" s="37">
        <v>3.3680555555555554E-2</v>
      </c>
      <c r="I36" s="38" t="s">
        <v>98</v>
      </c>
      <c r="J36" s="39"/>
      <c r="K36" s="40">
        <v>99</v>
      </c>
      <c r="M36" s="65">
        <f t="shared" si="4"/>
        <v>-7.6388888888889034E-4</v>
      </c>
    </row>
    <row r="37" spans="1:13" s="4" customFormat="1" x14ac:dyDescent="0.3">
      <c r="A37" s="34">
        <v>27</v>
      </c>
      <c r="B37" s="35" t="s">
        <v>22</v>
      </c>
      <c r="C37" s="35" t="s">
        <v>93</v>
      </c>
      <c r="D37" s="35" t="s">
        <v>140</v>
      </c>
      <c r="E37" s="14" t="s">
        <v>35</v>
      </c>
      <c r="F37" s="36">
        <v>4.6527777777777779E-2</v>
      </c>
      <c r="G37" s="37">
        <v>3.3692129629629627E-2</v>
      </c>
      <c r="H37" s="37">
        <v>3.4722222222222224E-2</v>
      </c>
      <c r="I37" s="38" t="s">
        <v>95</v>
      </c>
      <c r="J37" s="39" t="s">
        <v>125</v>
      </c>
      <c r="K37" s="40">
        <v>99</v>
      </c>
      <c r="M37" s="65">
        <f t="shared" si="4"/>
        <v>-1.0300925925925963E-3</v>
      </c>
    </row>
    <row r="38" spans="1:13" s="4" customFormat="1" x14ac:dyDescent="0.3">
      <c r="A38" s="34">
        <v>28</v>
      </c>
      <c r="B38" s="35" t="s">
        <v>22</v>
      </c>
      <c r="C38" s="35" t="s">
        <v>93</v>
      </c>
      <c r="D38" s="35" t="s">
        <v>141</v>
      </c>
      <c r="E38" s="14" t="s">
        <v>35</v>
      </c>
      <c r="F38" s="36">
        <v>6.3888888888888884E-2</v>
      </c>
      <c r="G38" s="37">
        <v>3.4756944444444444E-2</v>
      </c>
      <c r="H38" s="37">
        <v>3.5763888888888887E-2</v>
      </c>
      <c r="I38" s="38" t="s">
        <v>125</v>
      </c>
      <c r="J38" s="39" t="s">
        <v>138</v>
      </c>
      <c r="K38" s="40">
        <v>99</v>
      </c>
      <c r="M38" s="65">
        <f t="shared" si="4"/>
        <v>-1.0069444444444423E-3</v>
      </c>
    </row>
    <row r="39" spans="1:13" s="4" customFormat="1" x14ac:dyDescent="0.3">
      <c r="A39" s="34">
        <v>29</v>
      </c>
      <c r="B39" s="35" t="s">
        <v>42</v>
      </c>
      <c r="C39" s="35" t="s">
        <v>96</v>
      </c>
      <c r="D39" s="35" t="s">
        <v>143</v>
      </c>
      <c r="E39" s="14" t="s">
        <v>30</v>
      </c>
      <c r="F39" s="36">
        <v>9.5138888888888884E-2</v>
      </c>
      <c r="G39" s="37">
        <v>3.6342592592592593E-2</v>
      </c>
      <c r="H39" s="37">
        <v>3.7152777777777778E-2</v>
      </c>
      <c r="I39" s="38" t="s">
        <v>144</v>
      </c>
      <c r="J39" s="39"/>
      <c r="K39" s="40">
        <v>92</v>
      </c>
      <c r="M39" s="65">
        <f t="shared" si="4"/>
        <v>-8.1018518518518462E-4</v>
      </c>
    </row>
    <row r="40" spans="1:13" s="4" customFormat="1" x14ac:dyDescent="0.3">
      <c r="A40" s="34">
        <v>30</v>
      </c>
      <c r="B40" s="35" t="s">
        <v>42</v>
      </c>
      <c r="C40" s="35" t="s">
        <v>93</v>
      </c>
      <c r="D40" s="35" t="s">
        <v>145</v>
      </c>
      <c r="E40" s="14" t="s">
        <v>35</v>
      </c>
      <c r="F40" s="36">
        <v>3.8194444444444441E-2</v>
      </c>
      <c r="G40" s="37">
        <v>3.6979166666666667E-2</v>
      </c>
      <c r="H40" s="37">
        <v>3.8194444444444441E-2</v>
      </c>
      <c r="I40" s="38" t="s">
        <v>146</v>
      </c>
      <c r="J40" s="39" t="s">
        <v>124</v>
      </c>
      <c r="K40" s="40">
        <v>86</v>
      </c>
      <c r="M40" s="65">
        <f t="shared" si="4"/>
        <v>-1.2152777777777735E-3</v>
      </c>
    </row>
    <row r="41" spans="1:13" s="4" customFormat="1" x14ac:dyDescent="0.3">
      <c r="A41" s="34">
        <v>31</v>
      </c>
      <c r="B41" s="35" t="s">
        <v>22</v>
      </c>
      <c r="C41" s="35" t="s">
        <v>96</v>
      </c>
      <c r="D41" s="35" t="s">
        <v>147</v>
      </c>
      <c r="E41" s="14" t="s">
        <v>35</v>
      </c>
      <c r="F41" s="36">
        <v>7.013888888888889E-2</v>
      </c>
      <c r="G41" s="37">
        <v>3.8148148148148146E-2</v>
      </c>
      <c r="H41" s="37">
        <v>3.9583333333333331E-2</v>
      </c>
      <c r="I41" s="38" t="s">
        <v>144</v>
      </c>
      <c r="J41" s="39"/>
      <c r="K41" s="40">
        <v>89</v>
      </c>
      <c r="M41" s="65">
        <f t="shared" si="4"/>
        <v>-1.4351851851851852E-3</v>
      </c>
    </row>
    <row r="42" spans="1:13" s="4" customFormat="1" x14ac:dyDescent="0.3">
      <c r="A42" s="34">
        <v>32</v>
      </c>
      <c r="B42" s="35" t="s">
        <v>22</v>
      </c>
      <c r="C42" s="35" t="s">
        <v>93</v>
      </c>
      <c r="D42" s="35" t="s">
        <v>148</v>
      </c>
      <c r="E42" s="14" t="s">
        <v>35</v>
      </c>
      <c r="F42" s="36">
        <v>4.7222222222222221E-2</v>
      </c>
      <c r="G42" s="37">
        <v>3.8935185185185191E-2</v>
      </c>
      <c r="H42" s="37">
        <v>4.0625000000000001E-2</v>
      </c>
      <c r="I42" s="38" t="s">
        <v>138</v>
      </c>
      <c r="J42" s="39" t="s">
        <v>95</v>
      </c>
      <c r="K42" s="40">
        <v>91</v>
      </c>
      <c r="M42" s="65">
        <f t="shared" si="4"/>
        <v>-1.6898148148148107E-3</v>
      </c>
    </row>
    <row r="43" spans="1:13" s="4" customFormat="1" x14ac:dyDescent="0.3">
      <c r="A43" s="34">
        <v>33</v>
      </c>
      <c r="B43" s="35" t="s">
        <v>22</v>
      </c>
      <c r="C43" s="35" t="s">
        <v>93</v>
      </c>
      <c r="D43" s="35" t="s">
        <v>149</v>
      </c>
      <c r="E43" s="14" t="s">
        <v>35</v>
      </c>
      <c r="F43" s="36">
        <v>4.3750000000000004E-2</v>
      </c>
      <c r="G43" s="37">
        <v>3.9664351851851853E-2</v>
      </c>
      <c r="H43" s="37">
        <v>4.1666666666666664E-2</v>
      </c>
      <c r="I43" s="38" t="s">
        <v>142</v>
      </c>
      <c r="J43" s="39" t="s">
        <v>131</v>
      </c>
      <c r="K43" s="40">
        <v>92</v>
      </c>
      <c r="M43" s="65">
        <f t="shared" si="4"/>
        <v>-2.0023148148148109E-3</v>
      </c>
    </row>
    <row r="44" spans="1:13" s="4" customFormat="1" x14ac:dyDescent="0.3">
      <c r="A44" s="34">
        <v>34</v>
      </c>
      <c r="B44" s="35" t="s">
        <v>22</v>
      </c>
      <c r="C44" s="35" t="s">
        <v>96</v>
      </c>
      <c r="D44" s="35" t="s">
        <v>150</v>
      </c>
      <c r="E44" s="14" t="s">
        <v>30</v>
      </c>
      <c r="F44" s="36">
        <v>7.7777777777777779E-2</v>
      </c>
      <c r="G44" s="37">
        <v>4.0960648148148149E-2</v>
      </c>
      <c r="H44" s="37">
        <v>4.3055555555555562E-2</v>
      </c>
      <c r="I44" s="38" t="s">
        <v>100</v>
      </c>
      <c r="J44" s="39"/>
      <c r="K44" s="40">
        <v>96</v>
      </c>
      <c r="M44" s="65">
        <f t="shared" si="4"/>
        <v>-2.0949074074074134E-3</v>
      </c>
    </row>
    <row r="45" spans="1:13" s="4" customFormat="1" x14ac:dyDescent="0.3">
      <c r="A45" s="34">
        <v>35</v>
      </c>
      <c r="B45" s="35" t="s">
        <v>22</v>
      </c>
      <c r="C45" s="35" t="s">
        <v>110</v>
      </c>
      <c r="D45" s="35" t="s">
        <v>151</v>
      </c>
      <c r="E45" s="14" t="s">
        <v>35</v>
      </c>
      <c r="F45" s="36">
        <v>0.10555555555555556</v>
      </c>
      <c r="G45" s="37">
        <v>4.2719907407407408E-2</v>
      </c>
      <c r="H45" s="37">
        <v>4.5833333333333337E-2</v>
      </c>
      <c r="I45" s="38" t="s">
        <v>114</v>
      </c>
      <c r="J45" s="39"/>
      <c r="K45" s="40">
        <v>98</v>
      </c>
      <c r="M45" s="65">
        <f t="shared" si="4"/>
        <v>-3.1134259259259292E-3</v>
      </c>
    </row>
    <row r="46" spans="1:13" s="4" customFormat="1" x14ac:dyDescent="0.3">
      <c r="A46" s="34">
        <v>36</v>
      </c>
      <c r="B46" s="35" t="s">
        <v>22</v>
      </c>
      <c r="C46" s="35" t="s">
        <v>110</v>
      </c>
      <c r="D46" s="35" t="s">
        <v>152</v>
      </c>
      <c r="E46" s="14" t="s">
        <v>30</v>
      </c>
      <c r="F46" s="36">
        <v>6.458333333333334E-2</v>
      </c>
      <c r="G46" s="37">
        <v>4.3796296296296298E-2</v>
      </c>
      <c r="H46" s="37">
        <v>4.6527777777777779E-2</v>
      </c>
      <c r="I46" s="38" t="s">
        <v>116</v>
      </c>
      <c r="J46" s="39"/>
      <c r="K46" s="40">
        <v>99</v>
      </c>
      <c r="M46" s="65">
        <f t="shared" si="4"/>
        <v>-2.7314814814814806E-3</v>
      </c>
    </row>
    <row r="47" spans="1:13" s="4" customFormat="1" x14ac:dyDescent="0.3">
      <c r="A47" s="34">
        <v>37</v>
      </c>
      <c r="B47" s="35" t="s">
        <v>42</v>
      </c>
      <c r="C47" s="35" t="s">
        <v>110</v>
      </c>
      <c r="D47" s="35" t="s">
        <v>153</v>
      </c>
      <c r="E47" s="14" t="s">
        <v>35</v>
      </c>
      <c r="F47" s="36">
        <v>9.8611111111111108E-2</v>
      </c>
      <c r="G47" s="37">
        <v>4.5439814814814815E-2</v>
      </c>
      <c r="H47" s="37">
        <v>4.7222222222222221E-2</v>
      </c>
      <c r="I47" s="38" t="s">
        <v>116</v>
      </c>
      <c r="J47" s="39"/>
      <c r="K47" s="40">
        <v>92</v>
      </c>
      <c r="M47" s="65">
        <f t="shared" si="4"/>
        <v>-1.7824074074074062E-3</v>
      </c>
    </row>
    <row r="48" spans="1:13" s="4" customFormat="1" x14ac:dyDescent="0.3">
      <c r="A48" s="34">
        <v>38</v>
      </c>
      <c r="B48" s="35" t="s">
        <v>22</v>
      </c>
      <c r="C48" s="35" t="s">
        <v>93</v>
      </c>
      <c r="D48" s="35" t="s">
        <v>154</v>
      </c>
      <c r="E48" s="14" t="s">
        <v>35</v>
      </c>
      <c r="F48" s="36">
        <v>6.1805555555555558E-2</v>
      </c>
      <c r="G48" s="37">
        <v>4.6469907407407411E-2</v>
      </c>
      <c r="H48" s="37">
        <v>4.8263888888888884E-2</v>
      </c>
      <c r="I48" s="38" t="s">
        <v>131</v>
      </c>
      <c r="J48" s="39" t="s">
        <v>138</v>
      </c>
      <c r="K48" s="40">
        <v>96</v>
      </c>
      <c r="M48" s="65">
        <f t="shared" si="4"/>
        <v>-1.7939814814814728E-3</v>
      </c>
    </row>
    <row r="49" spans="1:13" s="4" customFormat="1" x14ac:dyDescent="0.3">
      <c r="A49" s="34">
        <v>39</v>
      </c>
      <c r="B49" s="35" t="s">
        <v>22</v>
      </c>
      <c r="C49" s="35" t="s">
        <v>93</v>
      </c>
      <c r="D49" s="35" t="s">
        <v>155</v>
      </c>
      <c r="E49" s="14" t="s">
        <v>35</v>
      </c>
      <c r="F49" s="36">
        <v>3.125E-2</v>
      </c>
      <c r="G49" s="37">
        <v>4.6990740740740743E-2</v>
      </c>
      <c r="H49" s="37">
        <v>4.9305555555555554E-2</v>
      </c>
      <c r="I49" s="38" t="s">
        <v>124</v>
      </c>
      <c r="J49" s="39" t="s">
        <v>107</v>
      </c>
      <c r="K49" s="40">
        <v>98</v>
      </c>
      <c r="M49" s="65">
        <f t="shared" si="4"/>
        <v>-2.3148148148148112E-3</v>
      </c>
    </row>
    <row r="50" spans="1:13" s="4" customFormat="1" x14ac:dyDescent="0.3">
      <c r="A50" s="34">
        <v>40</v>
      </c>
      <c r="B50" s="35" t="s">
        <v>22</v>
      </c>
      <c r="C50" s="35" t="s">
        <v>96</v>
      </c>
      <c r="D50" s="35" t="s">
        <v>156</v>
      </c>
      <c r="E50" s="14" t="s">
        <v>35</v>
      </c>
      <c r="F50" s="36">
        <v>0.13749999999999998</v>
      </c>
      <c r="G50" s="37">
        <v>4.9282407407407407E-2</v>
      </c>
      <c r="H50" s="37">
        <v>5.0694444444444452E-2</v>
      </c>
      <c r="I50" s="38" t="s">
        <v>157</v>
      </c>
      <c r="J50" s="39"/>
      <c r="K50" s="40">
        <v>99</v>
      </c>
      <c r="M50" s="65">
        <f t="shared" si="4"/>
        <v>-1.412037037037045E-3</v>
      </c>
    </row>
    <row r="51" spans="1:13" s="4" customFormat="1" ht="15" thickBot="1" x14ac:dyDescent="0.35">
      <c r="A51" s="41">
        <v>41</v>
      </c>
      <c r="B51" s="42" t="s">
        <v>22</v>
      </c>
      <c r="C51" s="42" t="s">
        <v>93</v>
      </c>
      <c r="D51" s="42" t="s">
        <v>158</v>
      </c>
      <c r="E51" s="43" t="s">
        <v>35</v>
      </c>
      <c r="F51" s="44">
        <v>3.4722222222222224E-2</v>
      </c>
      <c r="G51" s="45">
        <v>4.9861111111111113E-2</v>
      </c>
      <c r="H51" s="45">
        <v>5.1736111111111115E-2</v>
      </c>
      <c r="I51" s="46" t="s">
        <v>95</v>
      </c>
      <c r="J51" s="47" t="s">
        <v>159</v>
      </c>
      <c r="K51" s="48">
        <v>99</v>
      </c>
      <c r="M51" s="65">
        <f t="shared" si="4"/>
        <v>-1.8750000000000017E-3</v>
      </c>
    </row>
  </sheetData>
  <mergeCells count="20">
    <mergeCell ref="J8:J10"/>
    <mergeCell ref="K8:K10"/>
    <mergeCell ref="A8:A10"/>
    <mergeCell ref="B8:B10"/>
    <mergeCell ref="C8:C10"/>
    <mergeCell ref="D8:D10"/>
    <mergeCell ref="E8:E10"/>
    <mergeCell ref="F8:F10"/>
    <mergeCell ref="A4:D4"/>
    <mergeCell ref="G4:K4"/>
    <mergeCell ref="A5:D5"/>
    <mergeCell ref="G5:K5"/>
    <mergeCell ref="A6:K6"/>
    <mergeCell ref="A7:K7"/>
    <mergeCell ref="A1:C1"/>
    <mergeCell ref="D1:K1"/>
    <mergeCell ref="A2:D2"/>
    <mergeCell ref="E2:K2"/>
    <mergeCell ref="A3:D3"/>
    <mergeCell ref="G3:K3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Quantitative</vt:lpstr>
      <vt:lpstr>Verbal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Jakub</cp:lastModifiedBy>
  <dcterms:created xsi:type="dcterms:W3CDTF">2015-12-29T15:39:14Z</dcterms:created>
  <dcterms:modified xsi:type="dcterms:W3CDTF">2015-12-29T15:47:21Z</dcterms:modified>
</cp:coreProperties>
</file>