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peter.ghiorse\Desktop\"/>
    </mc:Choice>
  </mc:AlternateContent>
  <bookViews>
    <workbookView xWindow="0" yWindow="0" windowWidth="20475" windowHeight="27315"/>
  </bookViews>
  <sheets>
    <sheet name="Foundation" sheetId="1" r:id="rId1"/>
    <sheet name="OG Error Log Data" sheetId="2" r:id="rId2"/>
    <sheet name="Quant Statistics" sheetId="3" r:id="rId3"/>
    <sheet name="Verbal Statistics" sheetId="4" r:id="rId4"/>
    <sheet name="Workbook Mechanics" sheetId="6" r:id="rId5"/>
  </sheets>
  <definedNames>
    <definedName name="Z_6951BAC1_7F82_44A9_88B5_19F78595737F_.wvu.Cols" localSheetId="0" hidden="1">Foundation!$I:$I</definedName>
    <definedName name="Z_6951BAC1_7F82_44A9_88B5_19F78595737F_.wvu.Cols" localSheetId="1" hidden="1">'OG Error Log Data'!$C:$C,'OG Error Log Data'!$J:$J,'OG Error Log Data'!$Q:$Q,'OG Error Log Data'!$W:$W,'OG Error Log Data'!$AC:$AC</definedName>
  </definedNames>
  <calcPr calcId="152511"/>
  <customWorkbookViews>
    <customWorkbookView name="Peter M. Ghiorse - Personal View" guid="{6951BAC1-7F82-44A9-88B5-19F78595737F}" autoUpdate="1" mergeInterval="5" personalView="1" maximized="1" xWindow="-8" yWindow="-8" windowWidth="1936" windowHeight="1056" activeSheetId="2"/>
  </customWorkbookViews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4" i="3" l="1"/>
  <c r="B5" i="3"/>
  <c r="B6" i="4"/>
  <c r="B5" i="4"/>
  <c r="B4" i="4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I28" i="1" s="1"/>
  <c r="H32" i="1"/>
  <c r="H33" i="1"/>
  <c r="H34" i="1"/>
  <c r="H35" i="1"/>
  <c r="I32" i="1" s="1"/>
  <c r="H36" i="1"/>
  <c r="H37" i="1"/>
  <c r="H38" i="1"/>
  <c r="H39" i="1"/>
  <c r="I36" i="1" s="1"/>
  <c r="H40" i="1"/>
  <c r="H41" i="1"/>
  <c r="H42" i="1"/>
  <c r="H43" i="1"/>
  <c r="I40" i="1" s="1"/>
  <c r="H44" i="1"/>
  <c r="H45" i="1"/>
  <c r="I17" i="1" l="1"/>
  <c r="C9" i="1" s="1"/>
  <c r="F5" i="6"/>
  <c r="F2" i="6" s="1"/>
  <c r="C7" i="1" l="1"/>
  <c r="C5" i="1"/>
  <c r="C6" i="1"/>
  <c r="C8" i="1"/>
  <c r="F3" i="6"/>
  <c r="F4" i="6"/>
  <c r="O140" i="2" l="1"/>
</calcChain>
</file>

<file path=xl/sharedStrings.xml><?xml version="1.0" encoding="utf-8"?>
<sst xmlns="http://schemas.openxmlformats.org/spreadsheetml/2006/main" count="927" uniqueCount="106">
  <si>
    <t>Foundation</t>
  </si>
  <si>
    <t>SUBJECT</t>
  </si>
  <si>
    <t>AREA</t>
  </si>
  <si>
    <t>CONCEPTS MEMORIZED?</t>
  </si>
  <si>
    <t>LEVEL OF MASTERY</t>
  </si>
  <si>
    <t>ONLINE RESOURCES</t>
  </si>
  <si>
    <t>STATUS</t>
  </si>
  <si>
    <t>PRECEDENCE EST.</t>
  </si>
  <si>
    <t>Number Theory</t>
  </si>
  <si>
    <t>Integers</t>
  </si>
  <si>
    <t>NO</t>
  </si>
  <si>
    <t>Neutral</t>
  </si>
  <si>
    <t>Irrational Numbers</t>
  </si>
  <si>
    <t>Pos/Neg</t>
  </si>
  <si>
    <t>YES</t>
  </si>
  <si>
    <t>Fractions</t>
  </si>
  <si>
    <t>Exponents</t>
  </si>
  <si>
    <t>Last Digit of a Product</t>
  </si>
  <si>
    <t>Last Digit of a Power</t>
  </si>
  <si>
    <t>Roots</t>
  </si>
  <si>
    <t>Percents</t>
  </si>
  <si>
    <t>GCF/LCM</t>
  </si>
  <si>
    <t>Statistics</t>
  </si>
  <si>
    <t>http://gmatclub.com/forum/statistics-made-easy-all-in-one-topic-203966.html</t>
  </si>
  <si>
    <t>Algebra</t>
  </si>
  <si>
    <t>Absolute Value</t>
  </si>
  <si>
    <t>Inequalities</t>
  </si>
  <si>
    <t>Remainders</t>
  </si>
  <si>
    <t>Weak</t>
  </si>
  <si>
    <t>http://gmatclub.com/forum/compilation-of-tips-and-tricks-to-deal-with-remainders-86714.html</t>
  </si>
  <si>
    <t>Word Problems</t>
  </si>
  <si>
    <t>Distance/Speed/Time</t>
  </si>
  <si>
    <t>http://gmatclub.com/forum/distance-speed-time-word-problems-made-easy-87481.html</t>
  </si>
  <si>
    <t>Work</t>
  </si>
  <si>
    <t>Overlapping Sets</t>
  </si>
  <si>
    <t>http://gmatclub.com/forum/how-to-draw-a-venn-diagram-for-problems-98036.html</t>
  </si>
  <si>
    <t>Algebraic Translations</t>
  </si>
  <si>
    <t>Geometry</t>
  </si>
  <si>
    <t>Polygons</t>
  </si>
  <si>
    <t>Circles</t>
  </si>
  <si>
    <t>Triangles</t>
  </si>
  <si>
    <t>Strong</t>
  </si>
  <si>
    <t>Coordinate Geometry</t>
  </si>
  <si>
    <t>Counting</t>
  </si>
  <si>
    <t>Factorials</t>
  </si>
  <si>
    <t>Enumeration</t>
  </si>
  <si>
    <t>Combinations &amp; Permutations</t>
  </si>
  <si>
    <t>Probability</t>
  </si>
  <si>
    <t>Sequences &amp; Progressions</t>
  </si>
  <si>
    <t>http://gmatclub.com/forum/guide-to-series-and-sequences-arithmetic-and-geometric-85969.html</t>
  </si>
  <si>
    <t>Other Notes</t>
  </si>
  <si>
    <t>A subject will only be considered "strong" or higher if error rate is reasonably low and concepts are understood at theoretical level</t>
  </si>
  <si>
    <t>"Concepts memorized": Essential formulas, properties, etc</t>
  </si>
  <si>
    <t>Note Cards?</t>
  </si>
  <si>
    <t>Level of Mastery</t>
  </si>
  <si>
    <t>Mastered</t>
  </si>
  <si>
    <t>Very Strong</t>
  </si>
  <si>
    <t>Very Weak</t>
  </si>
  <si>
    <t>Non-Existent</t>
  </si>
  <si>
    <t>COMPLETE</t>
  </si>
  <si>
    <t>IN PROGRESS</t>
  </si>
  <si>
    <t>TASK REMAINING</t>
  </si>
  <si>
    <t>TOTAL</t>
  </si>
  <si>
    <t>Weakest Area</t>
  </si>
  <si>
    <t>PROBLEM SOLVING</t>
  </si>
  <si>
    <t>DATA SUFFICIENCY</t>
  </si>
  <si>
    <t>SENTENCE CORRECTION</t>
  </si>
  <si>
    <t>CRITICAL REASONING</t>
  </si>
  <si>
    <t>GEOMETRY</t>
  </si>
  <si>
    <t>WORD PROBLEMS</t>
  </si>
  <si>
    <t>ALGEBRA</t>
  </si>
  <si>
    <t>PROBABILITY/COMBINATORICS</t>
  </si>
  <si>
    <t>NUMBER PROPERTIES</t>
  </si>
  <si>
    <t>STATISTICS</t>
  </si>
  <si>
    <t>ASSUMPTION</t>
  </si>
  <si>
    <t>STRENGTHEN</t>
  </si>
  <si>
    <t>WEAKEN</t>
  </si>
  <si>
    <t>MAIN IDEA</t>
  </si>
  <si>
    <t>PARADOX</t>
  </si>
  <si>
    <t>ASSESS ARGUMENT</t>
  </si>
  <si>
    <t>BOLDFACE</t>
  </si>
  <si>
    <t>INFERENCE</t>
  </si>
  <si>
    <t>SEQUENCES</t>
  </si>
  <si>
    <t>ANSWER</t>
  </si>
  <si>
    <t>OA</t>
  </si>
  <si>
    <t>E</t>
  </si>
  <si>
    <t>A</t>
  </si>
  <si>
    <t>D</t>
  </si>
  <si>
    <t>C</t>
  </si>
  <si>
    <t>B</t>
  </si>
  <si>
    <t>NOTES</t>
  </si>
  <si>
    <t>READING COMPREHENSION</t>
  </si>
  <si>
    <t>Verbal Statistics</t>
  </si>
  <si>
    <t>FIRST ITERATION HIT RATE</t>
  </si>
  <si>
    <t>SC</t>
  </si>
  <si>
    <t>CR</t>
  </si>
  <si>
    <t>RC</t>
  </si>
  <si>
    <t>PS</t>
  </si>
  <si>
    <t>DS</t>
  </si>
  <si>
    <t>Quant Statistics</t>
  </si>
  <si>
    <t>Specific Errors</t>
  </si>
  <si>
    <t>Error?</t>
  </si>
  <si>
    <t>Solid base. Moving to advanced will not take too long. Could use more work w/ matrices</t>
  </si>
  <si>
    <t>Revisit #12 math book for mastery (remainders with trailing zeros)</t>
  </si>
  <si>
    <t>Mastery level: heavy focus on proportionality (e.g. what can be derived about an angle given a side and so on)</t>
  </si>
  <si>
    <t>THINK about the problem before you fill in chart. Otherwise, you WILL start to think circularly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</si>
</sst>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5">
    <xf numFmtId="0" fontId="0" fillId="0" borderId="0" xfId="0"/>
    <xf numFmtId="0" fontId="3" fillId="2" borderId="0" xfId="0" applyFont="1" applyFill="1"/>
    <xf numFmtId="0" fontId="2" fillId="2" borderId="0" xfId="0" applyFont="1" applyFill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9" fontId="3" fillId="2" borderId="0" xfId="1" applyFont="1" applyFill="1" applyAlignment="1">
      <alignment horizontal="center"/>
    </xf>
    <xf numFmtId="0" fontId="2" fillId="2" borderId="0" xfId="0" applyFont="1" applyFill="1" applyAlignment="1">
      <alignment horizontal="left"/>
    </xf>
    <xf numFmtId="0" fontId="2" fillId="2" borderId="0" xfId="0" applyFont="1" applyFill="1"/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wrapText="1"/>
    </xf>
    <xf numFmtId="0" fontId="3" fillId="2" borderId="0" xfId="0" applyFont="1" applyFill="1" applyAlignment="1">
      <alignment wrapText="1"/>
    </xf>
    <xf numFmtId="0" fontId="3" fillId="2" borderId="0" xfId="0" applyFont="1" applyFill="1" applyAlignment="1">
      <alignment horizontal="left"/>
    </xf>
    <xf numFmtId="0" fontId="3" fillId="2" borderId="0" xfId="0" applyFont="1" applyFill="1" applyAlignment="1"/>
    <xf numFmtId="0" fontId="0" fillId="0" borderId="0" xfId="0" applyAlignment="1">
      <alignment horizontal="center"/>
    </xf>
    <xf numFmtId="0" fontId="4" fillId="2" borderId="3" xfId="0" applyFont="1" applyFill="1" applyBorder="1" applyAlignment="1">
      <alignment horizontal="left"/>
    </xf>
    <xf numFmtId="0" fontId="4" fillId="0" borderId="3" xfId="0" applyFont="1" applyFill="1" applyBorder="1" applyAlignment="1">
      <alignment horizontal="left"/>
    </xf>
    <xf numFmtId="0" fontId="4" fillId="2" borderId="4" xfId="0" applyFont="1" applyFill="1" applyBorder="1" applyAlignment="1">
      <alignment horizontal="left"/>
    </xf>
    <xf numFmtId="0" fontId="4" fillId="2" borderId="4" xfId="0" applyFont="1" applyFill="1" applyBorder="1" applyAlignment="1">
      <alignment wrapText="1"/>
    </xf>
    <xf numFmtId="0" fontId="4" fillId="0" borderId="3" xfId="0" applyFont="1" applyFill="1" applyBorder="1" applyAlignment="1">
      <alignment wrapText="1"/>
    </xf>
    <xf numFmtId="0" fontId="4" fillId="2" borderId="3" xfId="0" applyFont="1" applyFill="1" applyBorder="1" applyAlignment="1">
      <alignment wrapText="1"/>
    </xf>
    <xf numFmtId="0" fontId="3" fillId="2" borderId="4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left"/>
    </xf>
    <xf numFmtId="0" fontId="4" fillId="0" borderId="8" xfId="0" applyFont="1" applyFill="1" applyBorder="1" applyAlignment="1">
      <alignment wrapText="1"/>
    </xf>
    <xf numFmtId="0" fontId="4" fillId="2" borderId="8" xfId="0" applyFont="1" applyFill="1" applyBorder="1" applyAlignment="1">
      <alignment horizontal="left"/>
    </xf>
    <xf numFmtId="0" fontId="4" fillId="2" borderId="8" xfId="0" applyFont="1" applyFill="1" applyBorder="1" applyAlignment="1">
      <alignment wrapText="1"/>
    </xf>
    <xf numFmtId="0" fontId="4" fillId="2" borderId="4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3" fillId="2" borderId="2" xfId="0" applyFont="1" applyFill="1" applyBorder="1" applyAlignment="1">
      <alignment vertical="center"/>
    </xf>
    <xf numFmtId="0" fontId="2" fillId="2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2" fontId="0" fillId="0" borderId="0" xfId="1" applyNumberFormat="1" applyFont="1"/>
    <xf numFmtId="0" fontId="6" fillId="0" borderId="0" xfId="0" applyFont="1"/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 applyProtection="1">
      <alignment horizontal="center" vertical="center"/>
      <protection locked="0"/>
    </xf>
    <xf numFmtId="164" fontId="0" fillId="0" borderId="0" xfId="1" applyNumberFormat="1" applyFont="1"/>
    <xf numFmtId="0" fontId="0" fillId="0" borderId="0" xfId="0" applyFont="1" applyAlignment="1">
      <alignment horizontal="left" vertical="top" wrapText="1"/>
    </xf>
    <xf numFmtId="0" fontId="5" fillId="3" borderId="0" xfId="0" applyFont="1" applyFill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0" fontId="3" fillId="4" borderId="0" xfId="0" applyFont="1" applyFill="1"/>
    <xf numFmtId="0" fontId="0" fillId="0" borderId="0" xfId="0" applyFont="1" applyAlignment="1" applyProtection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</cellXfs>
  <cellStyles count="2">
    <cellStyle name="Normal" xfId="0" builtinId="0"/>
    <cellStyle name="Percent" xfId="1" builtinId="5"/>
  </cellStyles>
  <dxfs count="29">
    <dxf>
      <fill>
        <patternFill>
          <bgColor theme="9" tint="0.59996337778862885"/>
        </patternFill>
      </fill>
    </dxf>
    <dxf>
      <fill>
        <patternFill>
          <fgColor indexed="64"/>
          <bgColor theme="0" tint="-4.9989318521683403E-2"/>
        </patternFill>
      </fill>
    </dxf>
    <dxf>
      <fill>
        <patternFill>
          <bgColor rgb="FFFFABAB"/>
        </patternFill>
      </fill>
    </dxf>
    <dxf>
      <fill>
        <patternFill>
          <bgColor theme="9" tint="0.59996337778862885"/>
        </patternFill>
      </fill>
    </dxf>
    <dxf>
      <fill>
        <patternFill>
          <fgColor indexed="64"/>
          <bgColor theme="0" tint="-4.9989318521683403E-2"/>
        </patternFill>
      </fill>
    </dxf>
    <dxf>
      <fill>
        <patternFill>
          <fgColor indexed="64"/>
          <bgColor theme="0" tint="-4.9989318521683403E-2"/>
        </patternFill>
      </fill>
    </dxf>
    <dxf>
      <fill>
        <patternFill>
          <fgColor indexed="64"/>
          <bgColor theme="0" tint="-4.9989318521683403E-2"/>
        </patternFill>
      </fill>
    </dxf>
    <dxf>
      <fill>
        <patternFill>
          <fgColor indexed="64"/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9" tint="0.59996337778862885"/>
        </patternFill>
      </fill>
    </dxf>
    <dxf>
      <fill>
        <patternFill>
          <bgColor rgb="FFFFABAB"/>
        </patternFill>
      </fill>
    </dxf>
    <dxf>
      <fill>
        <patternFill>
          <bgColor theme="9" tint="0.59996337778862885"/>
        </patternFill>
      </fill>
    </dxf>
    <dxf>
      <fill>
        <patternFill>
          <bgColor rgb="FFFFABAB"/>
        </patternFill>
      </fill>
    </dxf>
    <dxf>
      <fill>
        <patternFill>
          <bgColor theme="9" tint="0.59996337778862885"/>
        </patternFill>
      </fill>
    </dxf>
    <dxf>
      <fill>
        <patternFill>
          <bgColor rgb="FFFFABAB"/>
        </patternFill>
      </fill>
    </dxf>
    <dxf>
      <fill>
        <patternFill>
          <bgColor theme="9" tint="0.59996337778862885"/>
        </patternFill>
      </fill>
    </dxf>
    <dxf>
      <fill>
        <patternFill>
          <bgColor rgb="FFFFABAB"/>
        </patternFill>
      </fill>
    </dxf>
    <dxf>
      <fill>
        <patternFill>
          <bgColor theme="9" tint="0.59996337778862885"/>
        </patternFill>
      </fill>
    </dxf>
    <dxf>
      <fill>
        <patternFill>
          <bgColor rgb="FFFFABAB"/>
        </patternFill>
      </fill>
    </dxf>
    <dxf>
      <fill>
        <patternFill>
          <bgColor theme="9" tint="0.59996337778862885"/>
        </patternFill>
      </fill>
    </dxf>
    <dxf>
      <fill>
        <patternFill>
          <bgColor rgb="FFFFABAB"/>
        </patternFill>
      </fill>
    </dxf>
    <dxf>
      <fill>
        <patternFill>
          <bgColor rgb="FFFFABAB"/>
        </patternFill>
      </fill>
    </dxf>
    <dxf>
      <font>
        <color rgb="FFFF0000"/>
      </font>
    </dxf>
    <dxf>
      <font>
        <color rgb="FFFF0000"/>
      </font>
    </dxf>
    <dxf>
      <fill>
        <patternFill>
          <bgColor theme="0" tint="-0.14996795556505021"/>
        </patternFill>
      </fill>
    </dxf>
    <dxf>
      <fill>
        <patternFill>
          <bgColor rgb="FFFFABAB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FFABAB"/>
      <color rgb="FFFFA3A3"/>
      <color rgb="FFFF7979"/>
      <color rgb="FFFF9393"/>
      <color rgb="FFF6A6A0"/>
      <color rgb="FFFF3F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Progress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FF9393"/>
            </a:solidFill>
            <a:ln>
              <a:solidFill>
                <a:srgbClr val="F6A6A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>
                <a:solidFill>
                  <a:schemeClr val="accent6">
                    <a:lumMod val="40000"/>
                    <a:lumOff val="60000"/>
                  </a:schemeClr>
                </a:solidFill>
              </a:ln>
              <a:effectLst/>
            </c:spPr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solidFill>
                  <a:schemeClr val="accent4">
                    <a:lumMod val="40000"/>
                    <a:lumOff val="60000"/>
                  </a:schemeClr>
                </a:solidFill>
              </a:ln>
              <a:effectLst/>
            </c:spPr>
          </c:dPt>
          <c:dPt>
            <c:idx val="2"/>
            <c:invertIfNegative val="0"/>
            <c:bubble3D val="0"/>
            <c:spPr>
              <a:solidFill>
                <a:srgbClr val="FFA3A3"/>
              </a:solidFill>
              <a:ln>
                <a:solidFill>
                  <a:srgbClr val="F6A6A0"/>
                </a:solidFill>
              </a:ln>
              <a:effectLst/>
            </c:spPr>
          </c:dPt>
          <c:cat>
            <c:strRef>
              <c:extLst>
                <c:ext xmlns:c15="http://schemas.microsoft.com/office/drawing/2012/chart" uri="{02D57815-91ED-43cb-92C2-25804820EDAC}">
                  <c15:fullRef>
                    <c15:sqref>'Workbook Mechanics'!$E$2:$E$5</c15:sqref>
                  </c15:fullRef>
                </c:ext>
              </c:extLst>
              <c:f>'Workbook Mechanics'!$E$2:$E$4</c:f>
              <c:strCache>
                <c:ptCount val="3"/>
                <c:pt idx="0">
                  <c:v>COMPLETE</c:v>
                </c:pt>
                <c:pt idx="1">
                  <c:v>IN PROGRESS</c:v>
                </c:pt>
                <c:pt idx="2">
                  <c:v>TASK REMAINING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'Workbook Mechanics'!$F$2:$F$5</c15:sqref>
                  </c15:fullRef>
                </c:ext>
              </c:extLst>
              <c:f>'Workbook Mechanics'!$F$2:$F$4</c:f>
              <c:numCache>
                <c:formatCode>0.00</c:formatCode>
                <c:ptCount val="3"/>
                <c:pt idx="0">
                  <c:v>3.4482758620689653</c:v>
                </c:pt>
                <c:pt idx="1">
                  <c:v>48.275862068965516</c:v>
                </c:pt>
                <c:pt idx="2">
                  <c:v>48.275862068965516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66341280"/>
        <c:axId val="466341672"/>
      </c:barChart>
      <c:catAx>
        <c:axId val="466341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6341672"/>
        <c:crosses val="autoZero"/>
        <c:auto val="1"/>
        <c:lblAlgn val="ctr"/>
        <c:lblOffset val="100"/>
        <c:noMultiLvlLbl val="0"/>
      </c:catAx>
      <c:valAx>
        <c:axId val="466341672"/>
        <c:scaling>
          <c:orientation val="minMax"/>
          <c:max val="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63412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1.png"/><Relationship Id="rId1" Type="http://schemas.openxmlformats.org/officeDocument/2006/relationships/customXml" Target="../ink/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186040</xdr:colOff>
      <xdr:row>22</xdr:row>
      <xdr:rowOff>91187</xdr:rowOff>
    </xdr:from>
    <xdr:to>
      <xdr:col>5</xdr:col>
      <xdr:colOff>193960</xdr:colOff>
      <xdr:row>22</xdr:row>
      <xdr:rowOff>101987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3" name="Ink 2"/>
            <xdr14:cNvContentPartPr/>
          </xdr14:nvContentPartPr>
          <xdr14:nvPr macro=""/>
          <xdr14:xfrm>
            <a:off x="8381773" y="3714920"/>
            <a:ext cx="7920" cy="10800"/>
          </xdr14:xfrm>
        </xdr:contentPart>
      </mc:Choice>
      <mc:Fallback xmlns="">
        <xdr:pic>
          <xdr:nvPicPr>
            <xdr:cNvPr id="3" name="Ink 2"/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8365573" y="3698720"/>
              <a:ext cx="40320" cy="428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1653266</xdr:colOff>
      <xdr:row>0</xdr:row>
      <xdr:rowOff>0</xdr:rowOff>
    </xdr:from>
    <xdr:to>
      <xdr:col>6</xdr:col>
      <xdr:colOff>204107</xdr:colOff>
      <xdr:row>14</xdr:row>
      <xdr:rowOff>95250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16-09-07T01:48:58.731"/>
    </inkml:context>
    <inkml:brush xml:id="br0">
      <inkml:brushProperty name="width" value="0.09071" units="cm"/>
      <inkml:brushProperty name="height" value="0.09071" units="cm"/>
    </inkml:brush>
  </inkml:definitions>
  <inkml:trace contextRef="#ctx0" brushRef="#br0">1 5 10288,'13'-5'-1139,"-5"5"1,-16 5-1,-5 19 1</inkml:trace>
</inkml: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ntry="1" codeName="Sheet1"/>
  <dimension ref="B1:I76"/>
  <sheetViews>
    <sheetView showGridLines="0" tabSelected="1" zoomScale="70" zoomScaleNormal="70" zoomScalePageLayoutView="70" workbookViewId="0">
      <selection activeCell="E27" sqref="E27"/>
    </sheetView>
  </sheetViews>
  <sheetFormatPr defaultColWidth="9" defaultRowHeight="14.25" x14ac:dyDescent="0.2"/>
  <cols>
    <col min="1" max="1" width="2.875" style="1" customWidth="1"/>
    <col min="2" max="2" width="18.375" style="1" customWidth="1"/>
    <col min="3" max="3" width="29.375" style="1" customWidth="1"/>
    <col min="4" max="4" width="31" style="1" bestFit="1" customWidth="1"/>
    <col min="5" max="5" width="25.375" style="1" customWidth="1"/>
    <col min="6" max="6" width="87.875" style="1" customWidth="1"/>
    <col min="7" max="7" width="29.125" style="1" customWidth="1"/>
    <col min="8" max="8" width="26.375" style="1" customWidth="1"/>
    <col min="9" max="9" width="28" style="1" hidden="1" customWidth="1"/>
    <col min="10" max="10" width="13.25" style="1" customWidth="1"/>
    <col min="11" max="16384" width="9" style="1"/>
  </cols>
  <sheetData>
    <row r="1" spans="2:9" ht="15" x14ac:dyDescent="0.25">
      <c r="B1" s="3" t="s">
        <v>0</v>
      </c>
      <c r="D1" s="3"/>
      <c r="E1" s="3"/>
      <c r="F1" s="3"/>
    </row>
    <row r="2" spans="2:9" ht="15" x14ac:dyDescent="0.25">
      <c r="G2" s="3"/>
    </row>
    <row r="3" spans="2:9" ht="15" x14ac:dyDescent="0.25">
      <c r="G3" s="6"/>
    </row>
    <row r="4" spans="2:9" ht="15" x14ac:dyDescent="0.25">
      <c r="C4" s="7" t="s">
        <v>63</v>
      </c>
      <c r="G4" s="6"/>
    </row>
    <row r="5" spans="2:9" ht="15" x14ac:dyDescent="0.25">
      <c r="C5" s="1" t="str">
        <f>"1:  " &amp; INDEX($B$17:$B$45,MATCH(LARGE($I$17:$I$45,1),$I$17:$I$45,0))</f>
        <v>1:  Number Theory</v>
      </c>
      <c r="F5" s="4"/>
      <c r="G5" s="6"/>
    </row>
    <row r="6" spans="2:9" ht="15" x14ac:dyDescent="0.25">
      <c r="C6" s="1" t="str">
        <f>"2: " &amp; INDEX($B$17:$B$45,MATCH(LARGE($I$17:$I$45,2),$I$17:$I$45,0))</f>
        <v>2: Word Problems</v>
      </c>
      <c r="D6" s="2"/>
      <c r="E6" s="2"/>
      <c r="G6" s="4"/>
    </row>
    <row r="7" spans="2:9" x14ac:dyDescent="0.2">
      <c r="C7" s="1" t="str">
        <f>"3: " &amp; INDEX($B$17:$B$45,MATCH(LARGE($I$17:$I$45,3),$I$17:$I$45,0))</f>
        <v>3: Word Problems</v>
      </c>
      <c r="D7" s="4"/>
      <c r="E7" s="5"/>
    </row>
    <row r="8" spans="2:9" x14ac:dyDescent="0.2">
      <c r="C8" s="1" t="str">
        <f>"4: " &amp; INDEX($B$17:$B$45,MATCH(LARGE($I$17:$I$45,4),$I$17:$I$45,0))</f>
        <v>4: Geometry</v>
      </c>
      <c r="D8" s="4"/>
      <c r="E8" s="5"/>
    </row>
    <row r="9" spans="2:9" x14ac:dyDescent="0.2">
      <c r="C9" s="1" t="str">
        <f>"5: " &amp; INDEX($B$17:$B$45,MATCH(LARGE($I$17:$I$45,5),$I$17:$I$45,0))</f>
        <v>5: Algebra</v>
      </c>
      <c r="D9" s="4"/>
      <c r="E9" s="5"/>
    </row>
    <row r="10" spans="2:9" x14ac:dyDescent="0.2">
      <c r="D10" s="4"/>
      <c r="E10" s="5"/>
    </row>
    <row r="11" spans="2:9" x14ac:dyDescent="0.2">
      <c r="D11" s="4"/>
      <c r="E11" s="5"/>
    </row>
    <row r="12" spans="2:9" x14ac:dyDescent="0.2">
      <c r="D12" s="4"/>
      <c r="E12" s="5"/>
    </row>
    <row r="13" spans="2:9" x14ac:dyDescent="0.2">
      <c r="D13" s="4"/>
      <c r="E13" s="5"/>
    </row>
    <row r="14" spans="2:9" x14ac:dyDescent="0.2">
      <c r="D14" s="4"/>
      <c r="E14" s="5"/>
    </row>
    <row r="15" spans="2:9" ht="15.75" thickBot="1" x14ac:dyDescent="0.3">
      <c r="C15" s="7"/>
    </row>
    <row r="16" spans="2:9" ht="15.75" thickBot="1" x14ac:dyDescent="0.3">
      <c r="B16" s="8" t="s">
        <v>2</v>
      </c>
      <c r="C16" s="35" t="s">
        <v>1</v>
      </c>
      <c r="D16" s="35" t="s">
        <v>3</v>
      </c>
      <c r="E16" s="35" t="s">
        <v>4</v>
      </c>
      <c r="F16" s="35" t="s">
        <v>90</v>
      </c>
      <c r="G16" s="35" t="s">
        <v>5</v>
      </c>
      <c r="H16" s="36" t="s">
        <v>6</v>
      </c>
      <c r="I16" s="7" t="s">
        <v>7</v>
      </c>
    </row>
    <row r="17" spans="2:9" ht="15" x14ac:dyDescent="0.2">
      <c r="B17" s="52" t="s">
        <v>8</v>
      </c>
      <c r="C17" s="16" t="s">
        <v>9</v>
      </c>
      <c r="D17" s="25" t="s">
        <v>14</v>
      </c>
      <c r="E17" s="25" t="s">
        <v>41</v>
      </c>
      <c r="F17" s="17"/>
      <c r="G17" s="17"/>
      <c r="H17" s="20" t="str">
        <f>IF(AND(D17="YES",OR(E17="Mastered",E17="Very Strong",E17="STRONG")),"COMPLETE",IF(AND(D17="YES",OR(E17="Neutral",E17="Weak",E17="Very Weak",E17="Non-Existent")),"IN PROGRESS","TASK REMAINING"))</f>
        <v>COMPLETE</v>
      </c>
      <c r="I17" s="34">
        <f>SUM(COUNTIF(H17:H27,"TASK REMAINING")*2,COUNTIF(H17:H27,"IN PROGRESS")*1,COUNTIF(H17:H27,"COMPLETE")*0)/COUNTA(H17:H27)</f>
        <v>1.6363636363636365</v>
      </c>
    </row>
    <row r="18" spans="2:9" ht="15.75" customHeight="1" x14ac:dyDescent="0.2">
      <c r="B18" s="53"/>
      <c r="C18" s="15" t="s">
        <v>12</v>
      </c>
      <c r="D18" s="26" t="s">
        <v>10</v>
      </c>
      <c r="E18" s="26" t="s">
        <v>11</v>
      </c>
      <c r="F18" s="18"/>
      <c r="G18" s="18"/>
      <c r="H18" s="30" t="str">
        <f t="shared" ref="H18:H45" si="0">IF(AND(D18="YES",OR(E18="Mastered",E18="Very Strong",E18="STRONG")),"COMPLETE",IF(AND(D18="YES",OR(E18="Neutral",E18="Weak",E18="Very Weak",E18="Non-Existent")),"IN PROGRESS","TASK REMAINING"))</f>
        <v>TASK REMAINING</v>
      </c>
      <c r="I18" s="34"/>
    </row>
    <row r="19" spans="2:9" ht="15" x14ac:dyDescent="0.2">
      <c r="B19" s="53"/>
      <c r="C19" s="14" t="s">
        <v>13</v>
      </c>
      <c r="D19" s="27" t="s">
        <v>10</v>
      </c>
      <c r="E19" s="27" t="s">
        <v>11</v>
      </c>
      <c r="F19" s="19"/>
      <c r="G19" s="19"/>
      <c r="H19" s="31" t="str">
        <f t="shared" si="0"/>
        <v>TASK REMAINING</v>
      </c>
      <c r="I19" s="34"/>
    </row>
    <row r="20" spans="2:9" ht="15" customHeight="1" x14ac:dyDescent="0.2">
      <c r="B20" s="53"/>
      <c r="C20" s="15" t="s">
        <v>15</v>
      </c>
      <c r="D20" s="26" t="s">
        <v>14</v>
      </c>
      <c r="E20" s="27" t="s">
        <v>11</v>
      </c>
      <c r="F20" s="18"/>
      <c r="G20" s="18"/>
      <c r="H20" s="30" t="str">
        <f t="shared" si="0"/>
        <v>IN PROGRESS</v>
      </c>
      <c r="I20" s="34"/>
    </row>
    <row r="21" spans="2:9" ht="15" customHeight="1" x14ac:dyDescent="0.2">
      <c r="B21" s="53"/>
      <c r="C21" s="14" t="s">
        <v>16</v>
      </c>
      <c r="D21" s="27" t="s">
        <v>10</v>
      </c>
      <c r="E21" s="27" t="s">
        <v>11</v>
      </c>
      <c r="F21" s="19"/>
      <c r="G21" s="19"/>
      <c r="H21" s="31" t="str">
        <f>IF(AND(D21="YES",OR(E21="Mastered",E21="Very Strong",E21="STRONG")),"COMPLETE",IF(AND(D21="YES",OR(E21="Neutral",E21="Weak",E21="Very Weak",E21="Non-Existent")),"IN PROGRESS","TASK REMAINING"))</f>
        <v>TASK REMAINING</v>
      </c>
      <c r="I21" s="34"/>
    </row>
    <row r="22" spans="2:9" ht="15.75" customHeight="1" x14ac:dyDescent="0.2">
      <c r="B22" s="53"/>
      <c r="C22" s="14" t="s">
        <v>17</v>
      </c>
      <c r="D22" s="27" t="s">
        <v>10</v>
      </c>
      <c r="E22" s="27" t="s">
        <v>11</v>
      </c>
      <c r="F22" s="19"/>
      <c r="G22" s="19"/>
      <c r="H22" s="31" t="str">
        <f t="shared" si="0"/>
        <v>TASK REMAINING</v>
      </c>
      <c r="I22" s="34"/>
    </row>
    <row r="23" spans="2:9" ht="15.75" customHeight="1" x14ac:dyDescent="0.2">
      <c r="B23" s="53"/>
      <c r="C23" s="14" t="s">
        <v>18</v>
      </c>
      <c r="D23" s="27" t="s">
        <v>10</v>
      </c>
      <c r="E23" s="27" t="s">
        <v>11</v>
      </c>
      <c r="F23" s="19"/>
      <c r="G23" s="19"/>
      <c r="H23" s="31" t="str">
        <f t="shared" si="0"/>
        <v>TASK REMAINING</v>
      </c>
      <c r="I23" s="34"/>
    </row>
    <row r="24" spans="2:9" ht="15.75" customHeight="1" x14ac:dyDescent="0.2">
      <c r="B24" s="53"/>
      <c r="C24" s="14" t="s">
        <v>19</v>
      </c>
      <c r="D24" s="27" t="s">
        <v>10</v>
      </c>
      <c r="E24" s="27" t="s">
        <v>11</v>
      </c>
      <c r="F24" s="19"/>
      <c r="G24" s="19"/>
      <c r="H24" s="31" t="str">
        <f t="shared" si="0"/>
        <v>TASK REMAINING</v>
      </c>
      <c r="I24" s="34"/>
    </row>
    <row r="25" spans="2:9" ht="15.75" customHeight="1" x14ac:dyDescent="0.2">
      <c r="B25" s="53"/>
      <c r="C25" s="14" t="s">
        <v>20</v>
      </c>
      <c r="D25" s="27" t="s">
        <v>14</v>
      </c>
      <c r="E25" s="27" t="s">
        <v>11</v>
      </c>
      <c r="F25" s="19"/>
      <c r="G25" s="19"/>
      <c r="H25" s="31" t="str">
        <f t="shared" si="0"/>
        <v>IN PROGRESS</v>
      </c>
      <c r="I25" s="34"/>
    </row>
    <row r="26" spans="2:9" ht="15.75" customHeight="1" x14ac:dyDescent="0.2">
      <c r="B26" s="53"/>
      <c r="C26" s="50" t="s">
        <v>21</v>
      </c>
      <c r="D26" s="27" t="s">
        <v>10</v>
      </c>
      <c r="E26" s="27" t="s">
        <v>11</v>
      </c>
      <c r="F26" s="19"/>
      <c r="G26" s="19"/>
      <c r="H26" s="31" t="str">
        <f t="shared" si="0"/>
        <v>TASK REMAINING</v>
      </c>
      <c r="I26" s="34"/>
    </row>
    <row r="27" spans="2:9" ht="15.75" customHeight="1" thickBot="1" x14ac:dyDescent="0.25">
      <c r="B27" s="54"/>
      <c r="C27" s="23" t="s">
        <v>22</v>
      </c>
      <c r="D27" s="28" t="s">
        <v>10</v>
      </c>
      <c r="E27" s="28" t="s">
        <v>11</v>
      </c>
      <c r="F27" s="24"/>
      <c r="G27" s="24" t="s">
        <v>23</v>
      </c>
      <c r="H27" s="32" t="str">
        <f t="shared" si="0"/>
        <v>TASK REMAINING</v>
      </c>
      <c r="I27" s="34"/>
    </row>
    <row r="28" spans="2:9" ht="15.75" customHeight="1" x14ac:dyDescent="0.2">
      <c r="B28" s="52" t="s">
        <v>24</v>
      </c>
      <c r="C28" s="16" t="s">
        <v>25</v>
      </c>
      <c r="D28" s="25" t="s">
        <v>14</v>
      </c>
      <c r="E28" s="27" t="s">
        <v>11</v>
      </c>
      <c r="F28" s="17"/>
      <c r="G28" s="17"/>
      <c r="H28" s="20" t="str">
        <f t="shared" si="0"/>
        <v>IN PROGRESS</v>
      </c>
      <c r="I28" s="34">
        <f>SUM(COUNTIF(H28:H31,"TASK REMAINING")*2,COUNTIF(H28:H31,"IN PROGRESS")*1,COUNTIF(H28:H31,"COMPLETE")*0)/COUNTA(H28:H31)</f>
        <v>1</v>
      </c>
    </row>
    <row r="29" spans="2:9" ht="15.75" customHeight="1" x14ac:dyDescent="0.2">
      <c r="B29" s="53"/>
      <c r="C29" s="15" t="s">
        <v>26</v>
      </c>
      <c r="D29" s="26" t="s">
        <v>14</v>
      </c>
      <c r="E29" s="27" t="s">
        <v>11</v>
      </c>
      <c r="F29" s="18"/>
      <c r="G29" s="18"/>
      <c r="H29" s="30" t="str">
        <f t="shared" si="0"/>
        <v>IN PROGRESS</v>
      </c>
      <c r="I29" s="34"/>
    </row>
    <row r="30" spans="2:9" ht="15.75" customHeight="1" x14ac:dyDescent="0.2">
      <c r="B30" s="53"/>
      <c r="C30" s="14" t="s">
        <v>27</v>
      </c>
      <c r="D30" s="27" t="s">
        <v>14</v>
      </c>
      <c r="E30" s="27" t="s">
        <v>11</v>
      </c>
      <c r="F30" s="19" t="s">
        <v>103</v>
      </c>
      <c r="G30" s="19" t="s">
        <v>29</v>
      </c>
      <c r="H30" s="31" t="str">
        <f t="shared" si="0"/>
        <v>IN PROGRESS</v>
      </c>
      <c r="I30" s="34"/>
    </row>
    <row r="31" spans="2:9" ht="15.75" thickBot="1" x14ac:dyDescent="0.25">
      <c r="B31" s="54"/>
      <c r="C31" s="21" t="s">
        <v>16</v>
      </c>
      <c r="D31" s="29" t="s">
        <v>14</v>
      </c>
      <c r="E31" s="28" t="s">
        <v>11</v>
      </c>
      <c r="F31" s="22"/>
      <c r="G31" s="22"/>
      <c r="H31" s="33" t="str">
        <f t="shared" si="0"/>
        <v>IN PROGRESS</v>
      </c>
      <c r="I31" s="34"/>
    </row>
    <row r="32" spans="2:9" ht="15" customHeight="1" x14ac:dyDescent="0.2">
      <c r="B32" s="52" t="s">
        <v>30</v>
      </c>
      <c r="C32" s="16" t="s">
        <v>31</v>
      </c>
      <c r="D32" s="25" t="s">
        <v>14</v>
      </c>
      <c r="E32" s="27" t="s">
        <v>11</v>
      </c>
      <c r="F32" s="17"/>
      <c r="G32" s="17" t="s">
        <v>32</v>
      </c>
      <c r="H32" s="20" t="str">
        <f t="shared" si="0"/>
        <v>IN PROGRESS</v>
      </c>
      <c r="I32" s="34">
        <f>SUM(COUNTIF(H32:H35,"TASK REMAINING")*2,COUNTIF(H32:H35,"IN PROGRESS")*1,COUNTIF(H32:H35,"COMPLETE")*0)/COUNTA(H32:H35)</f>
        <v>1.5</v>
      </c>
    </row>
    <row r="33" spans="2:9" ht="15" x14ac:dyDescent="0.2">
      <c r="B33" s="53"/>
      <c r="C33" s="15" t="s">
        <v>33</v>
      </c>
      <c r="D33" s="26" t="s">
        <v>14</v>
      </c>
      <c r="E33" s="27" t="s">
        <v>11</v>
      </c>
      <c r="F33" s="18" t="s">
        <v>105</v>
      </c>
      <c r="G33" s="18"/>
      <c r="H33" s="30" t="str">
        <f t="shared" si="0"/>
        <v>IN PROGRESS</v>
      </c>
      <c r="I33" s="34"/>
    </row>
    <row r="34" spans="2:9" ht="18" customHeight="1" x14ac:dyDescent="0.2">
      <c r="B34" s="53"/>
      <c r="C34" s="14" t="s">
        <v>34</v>
      </c>
      <c r="D34" s="27" t="s">
        <v>10</v>
      </c>
      <c r="E34" s="27" t="s">
        <v>11</v>
      </c>
      <c r="F34" s="19" t="s">
        <v>102</v>
      </c>
      <c r="G34" s="19" t="s">
        <v>35</v>
      </c>
      <c r="H34" s="31" t="str">
        <f t="shared" si="0"/>
        <v>TASK REMAINING</v>
      </c>
      <c r="I34" s="34"/>
    </row>
    <row r="35" spans="2:9" ht="15.75" thickBot="1" x14ac:dyDescent="0.25">
      <c r="B35" s="54"/>
      <c r="C35" s="21" t="s">
        <v>36</v>
      </c>
      <c r="D35" s="29" t="s">
        <v>10</v>
      </c>
      <c r="E35" s="28" t="s">
        <v>11</v>
      </c>
      <c r="F35" s="22"/>
      <c r="G35" s="22"/>
      <c r="H35" s="33" t="str">
        <f t="shared" si="0"/>
        <v>TASK REMAINING</v>
      </c>
      <c r="I35" s="34"/>
    </row>
    <row r="36" spans="2:9" ht="15" x14ac:dyDescent="0.2">
      <c r="B36" s="52" t="s">
        <v>37</v>
      </c>
      <c r="C36" s="16" t="s">
        <v>38</v>
      </c>
      <c r="D36" s="25" t="s">
        <v>14</v>
      </c>
      <c r="E36" s="27" t="s">
        <v>11</v>
      </c>
      <c r="F36" s="17"/>
      <c r="G36" s="17"/>
      <c r="H36" s="20" t="str">
        <f t="shared" si="0"/>
        <v>IN PROGRESS</v>
      </c>
      <c r="I36" s="34">
        <f>SUM(COUNTIF(H36:H39,"TASK REMAINING")*2,COUNTIF(H36:H39,"IN PROGRESS")*1,COUNTIF(H36:H39,"COMPLETE")*0)/COUNTA(H36:H39)</f>
        <v>1.25</v>
      </c>
    </row>
    <row r="37" spans="2:9" ht="15.75" customHeight="1" x14ac:dyDescent="0.2">
      <c r="B37" s="53"/>
      <c r="C37" s="15" t="s">
        <v>39</v>
      </c>
      <c r="D37" s="26" t="s">
        <v>14</v>
      </c>
      <c r="E37" s="27" t="s">
        <v>11</v>
      </c>
      <c r="F37" s="18"/>
      <c r="G37" s="18"/>
      <c r="H37" s="30" t="str">
        <f t="shared" si="0"/>
        <v>IN PROGRESS</v>
      </c>
      <c r="I37" s="34"/>
    </row>
    <row r="38" spans="2:9" ht="15.75" customHeight="1" x14ac:dyDescent="0.2">
      <c r="B38" s="53"/>
      <c r="C38" s="14" t="s">
        <v>40</v>
      </c>
      <c r="D38" s="27" t="s">
        <v>10</v>
      </c>
      <c r="E38" s="27" t="s">
        <v>11</v>
      </c>
      <c r="F38" s="19" t="s">
        <v>104</v>
      </c>
      <c r="G38" s="19"/>
      <c r="H38" s="31" t="str">
        <f t="shared" si="0"/>
        <v>TASK REMAINING</v>
      </c>
      <c r="I38" s="34"/>
    </row>
    <row r="39" spans="2:9" ht="15.75" thickBot="1" x14ac:dyDescent="0.25">
      <c r="B39" s="54"/>
      <c r="C39" s="21" t="s">
        <v>42</v>
      </c>
      <c r="D39" s="29" t="s">
        <v>14</v>
      </c>
      <c r="E39" s="28" t="s">
        <v>11</v>
      </c>
      <c r="F39" s="22"/>
      <c r="G39" s="22"/>
      <c r="H39" s="33" t="str">
        <f t="shared" si="0"/>
        <v>IN PROGRESS</v>
      </c>
      <c r="I39" s="34"/>
    </row>
    <row r="40" spans="2:9" ht="15" x14ac:dyDescent="0.2">
      <c r="B40" s="52" t="s">
        <v>43</v>
      </c>
      <c r="C40" s="16" t="s">
        <v>44</v>
      </c>
      <c r="D40" s="25" t="s">
        <v>10</v>
      </c>
      <c r="E40" s="27" t="s">
        <v>11</v>
      </c>
      <c r="F40" s="17"/>
      <c r="G40" s="17"/>
      <c r="H40" s="20" t="str">
        <f t="shared" si="0"/>
        <v>TASK REMAINING</v>
      </c>
      <c r="I40" s="34">
        <f>SUM(COUNTIF(H40:H45,"TASK REMAINING")*2,COUNTIF(H40:H45,"IN PROGRESS")*1,COUNTIF(H40:H45,"COMPLETE")*0)/COUNTA(H40:H45)</f>
        <v>1.5</v>
      </c>
    </row>
    <row r="41" spans="2:9" ht="15" x14ac:dyDescent="0.2">
      <c r="B41" s="53"/>
      <c r="C41" s="15" t="s">
        <v>45</v>
      </c>
      <c r="D41" s="26" t="s">
        <v>14</v>
      </c>
      <c r="E41" s="27" t="s">
        <v>11</v>
      </c>
      <c r="F41" s="18"/>
      <c r="G41" s="18"/>
      <c r="H41" s="30" t="str">
        <f t="shared" si="0"/>
        <v>IN PROGRESS</v>
      </c>
      <c r="I41" s="34"/>
    </row>
    <row r="42" spans="2:9" ht="15.75" customHeight="1" x14ac:dyDescent="0.2">
      <c r="B42" s="53"/>
      <c r="C42" s="14" t="s">
        <v>43</v>
      </c>
      <c r="D42" s="27" t="s">
        <v>10</v>
      </c>
      <c r="E42" s="27" t="s">
        <v>11</v>
      </c>
      <c r="F42" s="19"/>
      <c r="G42" s="19"/>
      <c r="H42" s="31" t="str">
        <f t="shared" si="0"/>
        <v>TASK REMAINING</v>
      </c>
      <c r="I42" s="34"/>
    </row>
    <row r="43" spans="2:9" ht="15" x14ac:dyDescent="0.2">
      <c r="B43" s="53"/>
      <c r="C43" s="14" t="s">
        <v>46</v>
      </c>
      <c r="D43" s="27" t="s">
        <v>14</v>
      </c>
      <c r="E43" s="27" t="s">
        <v>11</v>
      </c>
      <c r="F43" s="19"/>
      <c r="G43" s="19"/>
      <c r="H43" s="31" t="str">
        <f t="shared" si="0"/>
        <v>IN PROGRESS</v>
      </c>
      <c r="I43" s="34"/>
    </row>
    <row r="44" spans="2:9" ht="15" x14ac:dyDescent="0.2">
      <c r="B44" s="53"/>
      <c r="C44" s="14" t="s">
        <v>47</v>
      </c>
      <c r="D44" s="27" t="s">
        <v>14</v>
      </c>
      <c r="E44" s="27" t="s">
        <v>11</v>
      </c>
      <c r="F44" s="19"/>
      <c r="G44" s="19"/>
      <c r="H44" s="31" t="str">
        <f t="shared" si="0"/>
        <v>IN PROGRESS</v>
      </c>
      <c r="I44" s="34"/>
    </row>
    <row r="45" spans="2:9" ht="15.75" customHeight="1" thickBot="1" x14ac:dyDescent="0.25">
      <c r="B45" s="54"/>
      <c r="C45" s="21" t="s">
        <v>48</v>
      </c>
      <c r="D45" s="29" t="s">
        <v>10</v>
      </c>
      <c r="E45" s="28" t="s">
        <v>11</v>
      </c>
      <c r="F45" s="22"/>
      <c r="G45" s="22" t="s">
        <v>49</v>
      </c>
      <c r="H45" s="33" t="str">
        <f t="shared" si="0"/>
        <v>TASK REMAINING</v>
      </c>
      <c r="I45" s="34"/>
    </row>
    <row r="46" spans="2:9" ht="15" x14ac:dyDescent="0.25">
      <c r="B46" s="9" t="s">
        <v>50</v>
      </c>
    </row>
    <row r="47" spans="2:9" x14ac:dyDescent="0.2">
      <c r="C47" s="1" t="s">
        <v>51</v>
      </c>
    </row>
    <row r="48" spans="2:9" ht="15.75" customHeight="1" x14ac:dyDescent="0.2">
      <c r="C48" s="1" t="s">
        <v>52</v>
      </c>
    </row>
    <row r="50" ht="16.5" customHeight="1" x14ac:dyDescent="0.2"/>
    <row r="53" ht="20.25" customHeight="1" x14ac:dyDescent="0.2"/>
    <row r="66" spans="3:6" x14ac:dyDescent="0.2">
      <c r="C66" s="11"/>
      <c r="D66" s="10"/>
      <c r="E66" s="10"/>
      <c r="F66" s="10"/>
    </row>
    <row r="67" spans="3:6" x14ac:dyDescent="0.2">
      <c r="C67" s="12"/>
    </row>
    <row r="68" spans="3:6" x14ac:dyDescent="0.2">
      <c r="C68" s="12"/>
    </row>
    <row r="69" spans="3:6" x14ac:dyDescent="0.2">
      <c r="C69" s="12"/>
    </row>
    <row r="70" spans="3:6" x14ac:dyDescent="0.2">
      <c r="C70" s="12"/>
    </row>
    <row r="71" spans="3:6" x14ac:dyDescent="0.2">
      <c r="C71" s="12"/>
    </row>
    <row r="72" spans="3:6" x14ac:dyDescent="0.2">
      <c r="C72" s="12"/>
    </row>
    <row r="73" spans="3:6" x14ac:dyDescent="0.2">
      <c r="C73" s="12"/>
    </row>
    <row r="74" spans="3:6" x14ac:dyDescent="0.2">
      <c r="C74" s="12"/>
    </row>
    <row r="75" spans="3:6" x14ac:dyDescent="0.2">
      <c r="C75" s="12"/>
    </row>
    <row r="76" spans="3:6" x14ac:dyDescent="0.2">
      <c r="C76" s="12"/>
    </row>
  </sheetData>
  <customSheetViews>
    <customSheetView guid="{6951BAC1-7F82-44A9-88B5-19F78595737F}" scale="70" showGridLines="0" hiddenColumns="1" topLeftCell="A19">
      <selection activeCell="E34" sqref="E34"/>
      <pageMargins left="0.7" right="0.7" top="0.75" bottom="0.75" header="0.3" footer="0.3"/>
      <pageSetup orientation="portrait"/>
    </customSheetView>
  </customSheetViews>
  <mergeCells count="5">
    <mergeCell ref="B28:B31"/>
    <mergeCell ref="B17:B27"/>
    <mergeCell ref="B32:B35"/>
    <mergeCell ref="B36:B39"/>
    <mergeCell ref="B40:B45"/>
  </mergeCells>
  <conditionalFormatting sqref="C27:G45 D26:G26 C17:G25 E19:E45">
    <cfRule type="expression" dxfId="28" priority="9">
      <formula>MOD(ROW(),2)=0</formula>
    </cfRule>
  </conditionalFormatting>
  <conditionalFormatting sqref="H17:H45">
    <cfRule type="containsText" dxfId="27" priority="5" operator="containsText" text="COMPLETE">
      <formula>NOT(ISERROR(SEARCH("COMPLETE",H17)))</formula>
    </cfRule>
    <cfRule type="containsText" dxfId="26" priority="6" operator="containsText" text="IN PROGRESS">
      <formula>NOT(ISERROR(SEARCH("IN PROGRESS",H17)))</formula>
    </cfRule>
    <cfRule type="containsText" dxfId="25" priority="7" operator="containsText" text="TASK REMAINING">
      <formula>NOT(ISERROR(SEARCH("TASK REMAINING",H17)))</formula>
    </cfRule>
    <cfRule type="expression" dxfId="24" priority="8">
      <formula>MOD(ROW(),2)=0</formula>
    </cfRule>
  </conditionalFormatting>
  <conditionalFormatting sqref="E17:E45">
    <cfRule type="containsText" dxfId="23" priority="2" operator="containsText" text="Very Weak">
      <formula>NOT(ISERROR(SEARCH("Very Weak",E17)))</formula>
    </cfRule>
    <cfRule type="containsText" dxfId="22" priority="1" operator="containsText" text="Weak">
      <formula>NOT(ISERROR(SEARCH("Weak",E17)))</formula>
    </cfRule>
  </conditionalFormatting>
  <pageMargins left="0.7" right="0.7" top="0.75" bottom="0.75" header="0.3" footer="0.3"/>
  <pageSetup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'Workbook Mechanics'!$B$3:$B$4</xm:f>
          </x14:formula1>
          <xm:sqref>D17:D45</xm:sqref>
        </x14:dataValidation>
        <x14:dataValidation type="list" allowBlank="1" showInputMessage="1" showErrorMessage="1">
          <x14:formula1>
            <xm:f>'Workbook Mechanics'!$C$3:$C$9</xm:f>
          </x14:formula1>
          <xm:sqref>E17:E45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AG231"/>
  <sheetViews>
    <sheetView zoomScale="60" zoomScaleNormal="60" workbookViewId="0">
      <pane ySplit="1" topLeftCell="A2" activePane="bottomLeft" state="frozen"/>
      <selection pane="bottomLeft" activeCell="E29" sqref="E29"/>
    </sheetView>
  </sheetViews>
  <sheetFormatPr defaultColWidth="8.875" defaultRowHeight="15" x14ac:dyDescent="0.25"/>
  <cols>
    <col min="1" max="2" width="25.75" style="42" customWidth="1"/>
    <col min="3" max="3" width="0.125" style="42" hidden="1" customWidth="1"/>
    <col min="4" max="5" width="25.75" style="42" customWidth="1"/>
    <col min="6" max="6" width="44.875" style="47" bestFit="1" customWidth="1"/>
    <col min="7" max="7" width="7.25" style="42" customWidth="1"/>
    <col min="8" max="8" width="25.75" style="42" customWidth="1"/>
    <col min="9" max="9" width="25.375" style="42" customWidth="1"/>
    <col min="10" max="10" width="5.125" style="42" hidden="1" customWidth="1"/>
    <col min="11" max="12" width="25.75" style="42" customWidth="1"/>
    <col min="13" max="13" width="40.75" style="47" customWidth="1"/>
    <col min="14" max="14" width="25.75" style="42" customWidth="1"/>
    <col min="15" max="15" width="39.125" style="42" customWidth="1"/>
    <col min="16" max="16" width="25.25" style="42" customWidth="1"/>
    <col min="17" max="17" width="1.125" style="42" hidden="1" customWidth="1"/>
    <col min="18" max="18" width="25.75" style="42" customWidth="1"/>
    <col min="19" max="19" width="34.125" style="47" customWidth="1"/>
    <col min="20" max="20" width="25.75" style="42" customWidth="1"/>
    <col min="21" max="21" width="31.25" style="42" customWidth="1"/>
    <col min="22" max="22" width="24.125" style="42" customWidth="1"/>
    <col min="23" max="23" width="11.25" style="42" hidden="1" customWidth="1"/>
    <col min="24" max="24" width="35.375" style="47" customWidth="1"/>
    <col min="25" max="26" width="25.75" style="42" customWidth="1"/>
    <col min="27" max="27" width="35.125" style="42" bestFit="1" customWidth="1"/>
    <col min="28" max="28" width="25.375" style="42" customWidth="1"/>
    <col min="29" max="29" width="0.125" style="42" hidden="1" customWidth="1"/>
    <col min="30" max="30" width="27.375" style="47" customWidth="1"/>
    <col min="31" max="31" width="8.875" style="40"/>
  </cols>
  <sheetData>
    <row r="1" spans="1:33" x14ac:dyDescent="0.25">
      <c r="A1" s="41" t="s">
        <v>64</v>
      </c>
      <c r="B1" s="41" t="s">
        <v>83</v>
      </c>
      <c r="C1" s="41" t="s">
        <v>84</v>
      </c>
      <c r="D1" s="41" t="s">
        <v>2</v>
      </c>
      <c r="E1" s="41" t="s">
        <v>1</v>
      </c>
      <c r="F1" s="46" t="s">
        <v>100</v>
      </c>
      <c r="H1" s="41" t="s">
        <v>65</v>
      </c>
      <c r="I1" s="41" t="s">
        <v>83</v>
      </c>
      <c r="J1" s="41" t="s">
        <v>84</v>
      </c>
      <c r="K1" s="41" t="s">
        <v>2</v>
      </c>
      <c r="L1" s="41" t="s">
        <v>1</v>
      </c>
      <c r="M1" s="46" t="s">
        <v>100</v>
      </c>
      <c r="O1" s="41" t="s">
        <v>91</v>
      </c>
      <c r="P1" s="41" t="s">
        <v>83</v>
      </c>
      <c r="Q1" s="41" t="s">
        <v>84</v>
      </c>
      <c r="R1" s="41" t="s">
        <v>2</v>
      </c>
      <c r="S1" s="46" t="s">
        <v>90</v>
      </c>
      <c r="U1" s="41" t="s">
        <v>67</v>
      </c>
      <c r="V1" s="41" t="s">
        <v>83</v>
      </c>
      <c r="W1" s="41" t="s">
        <v>84</v>
      </c>
      <c r="X1" s="46" t="s">
        <v>90</v>
      </c>
      <c r="Y1" s="39"/>
      <c r="AA1" s="41" t="s">
        <v>66</v>
      </c>
      <c r="AB1" s="41" t="s">
        <v>83</v>
      </c>
      <c r="AC1" s="41" t="s">
        <v>84</v>
      </c>
      <c r="AD1" s="46" t="s">
        <v>101</v>
      </c>
    </row>
    <row r="2" spans="1:33" x14ac:dyDescent="0.25">
      <c r="A2" s="48">
        <v>1</v>
      </c>
      <c r="B2" s="43"/>
      <c r="C2" s="42" t="s">
        <v>85</v>
      </c>
      <c r="H2" s="48">
        <v>231</v>
      </c>
      <c r="I2" s="43"/>
      <c r="J2" s="42" t="s">
        <v>86</v>
      </c>
      <c r="O2" s="42">
        <v>405</v>
      </c>
      <c r="P2" s="43"/>
      <c r="Q2" s="42" t="s">
        <v>89</v>
      </c>
      <c r="U2" s="42">
        <v>544</v>
      </c>
      <c r="V2" s="43"/>
      <c r="W2" s="42" t="s">
        <v>85</v>
      </c>
      <c r="AA2" s="42">
        <v>668</v>
      </c>
      <c r="AB2" s="43"/>
      <c r="AC2" s="42" t="s">
        <v>89</v>
      </c>
      <c r="AG2" s="40"/>
    </row>
    <row r="3" spans="1:33" x14ac:dyDescent="0.25">
      <c r="A3" s="48">
        <v>2</v>
      </c>
      <c r="C3" s="42" t="s">
        <v>87</v>
      </c>
      <c r="H3" s="48">
        <v>232</v>
      </c>
      <c r="J3" s="42" t="s">
        <v>85</v>
      </c>
      <c r="O3" s="42">
        <v>406</v>
      </c>
      <c r="Q3" s="42" t="s">
        <v>89</v>
      </c>
      <c r="U3" s="42">
        <v>545</v>
      </c>
      <c r="W3" s="42" t="s">
        <v>88</v>
      </c>
      <c r="AA3" s="42">
        <v>669</v>
      </c>
      <c r="AC3" s="42" t="s">
        <v>87</v>
      </c>
      <c r="AG3" s="40"/>
    </row>
    <row r="4" spans="1:33" x14ac:dyDescent="0.25">
      <c r="A4" s="48">
        <v>3</v>
      </c>
      <c r="C4" s="42" t="s">
        <v>86</v>
      </c>
      <c r="H4" s="48">
        <v>233</v>
      </c>
      <c r="J4" s="42" t="s">
        <v>88</v>
      </c>
      <c r="O4" s="42">
        <v>407</v>
      </c>
      <c r="Q4" s="42" t="s">
        <v>87</v>
      </c>
      <c r="U4" s="42">
        <v>546</v>
      </c>
      <c r="W4" s="42" t="s">
        <v>86</v>
      </c>
      <c r="AA4" s="42">
        <v>670</v>
      </c>
      <c r="AC4" s="42" t="s">
        <v>88</v>
      </c>
      <c r="AG4" s="40"/>
    </row>
    <row r="5" spans="1:33" x14ac:dyDescent="0.25">
      <c r="A5" s="48">
        <v>4</v>
      </c>
      <c r="C5" s="42" t="s">
        <v>88</v>
      </c>
      <c r="H5" s="48">
        <v>234</v>
      </c>
      <c r="J5" s="42" t="s">
        <v>86</v>
      </c>
      <c r="O5" s="42">
        <v>408</v>
      </c>
      <c r="Q5" s="42" t="s">
        <v>86</v>
      </c>
      <c r="U5" s="42">
        <v>547</v>
      </c>
      <c r="W5" s="42" t="s">
        <v>86</v>
      </c>
      <c r="AA5" s="42">
        <v>671</v>
      </c>
      <c r="AC5" s="42" t="s">
        <v>89</v>
      </c>
      <c r="AG5" s="40"/>
    </row>
    <row r="6" spans="1:33" x14ac:dyDescent="0.25">
      <c r="A6" s="48">
        <v>5</v>
      </c>
      <c r="C6" s="42" t="s">
        <v>87</v>
      </c>
      <c r="H6" s="48">
        <v>235</v>
      </c>
      <c r="J6" s="42" t="s">
        <v>88</v>
      </c>
      <c r="M6" s="51"/>
      <c r="O6" s="42">
        <v>409</v>
      </c>
      <c r="Q6" s="42" t="s">
        <v>88</v>
      </c>
      <c r="U6" s="42">
        <v>548</v>
      </c>
      <c r="W6" s="42" t="s">
        <v>89</v>
      </c>
      <c r="AA6" s="42">
        <v>672</v>
      </c>
      <c r="AC6" s="42" t="s">
        <v>89</v>
      </c>
      <c r="AG6" s="40"/>
    </row>
    <row r="7" spans="1:33" x14ac:dyDescent="0.25">
      <c r="A7" s="48">
        <v>6</v>
      </c>
      <c r="C7" s="42" t="s">
        <v>88</v>
      </c>
      <c r="H7" s="48">
        <v>236</v>
      </c>
      <c r="J7" s="42" t="s">
        <v>88</v>
      </c>
      <c r="O7" s="42">
        <v>410</v>
      </c>
      <c r="Q7" s="42" t="s">
        <v>87</v>
      </c>
      <c r="U7" s="42">
        <v>549</v>
      </c>
      <c r="W7" s="42" t="s">
        <v>85</v>
      </c>
      <c r="AA7" s="42">
        <v>673</v>
      </c>
      <c r="AC7" s="42" t="s">
        <v>88</v>
      </c>
      <c r="AG7" s="40"/>
    </row>
    <row r="8" spans="1:33" x14ac:dyDescent="0.25">
      <c r="A8" s="48">
        <v>7</v>
      </c>
      <c r="C8" s="42" t="s">
        <v>85</v>
      </c>
      <c r="H8" s="48">
        <v>237</v>
      </c>
      <c r="J8" s="42" t="s">
        <v>88</v>
      </c>
      <c r="O8" s="42">
        <v>411</v>
      </c>
      <c r="Q8" s="42" t="s">
        <v>89</v>
      </c>
      <c r="U8" s="42">
        <v>550</v>
      </c>
      <c r="W8" s="42" t="s">
        <v>88</v>
      </c>
      <c r="AA8" s="42">
        <v>674</v>
      </c>
      <c r="AC8" s="42" t="s">
        <v>87</v>
      </c>
      <c r="AG8" s="40"/>
    </row>
    <row r="9" spans="1:33" x14ac:dyDescent="0.25">
      <c r="A9" s="48">
        <v>8</v>
      </c>
      <c r="C9" s="42" t="s">
        <v>85</v>
      </c>
      <c r="H9" s="48">
        <v>238</v>
      </c>
      <c r="J9" s="42" t="s">
        <v>89</v>
      </c>
      <c r="O9" s="42">
        <v>412</v>
      </c>
      <c r="Q9" s="42" t="s">
        <v>87</v>
      </c>
      <c r="U9" s="42">
        <v>551</v>
      </c>
      <c r="W9" s="42" t="s">
        <v>85</v>
      </c>
      <c r="AA9" s="42">
        <v>675</v>
      </c>
      <c r="AB9" s="42" t="s">
        <v>86</v>
      </c>
      <c r="AC9" s="42" t="s">
        <v>86</v>
      </c>
      <c r="AG9" s="40"/>
    </row>
    <row r="10" spans="1:33" x14ac:dyDescent="0.25">
      <c r="A10" s="48">
        <v>9</v>
      </c>
      <c r="C10" s="42" t="s">
        <v>87</v>
      </c>
      <c r="H10" s="48">
        <v>239</v>
      </c>
      <c r="J10" s="42" t="s">
        <v>87</v>
      </c>
      <c r="O10" s="42">
        <v>413</v>
      </c>
      <c r="Q10" s="42" t="s">
        <v>87</v>
      </c>
      <c r="U10" s="42">
        <v>552</v>
      </c>
      <c r="W10" s="42" t="s">
        <v>86</v>
      </c>
      <c r="AA10" s="42">
        <v>676</v>
      </c>
      <c r="AB10" s="42" t="s">
        <v>85</v>
      </c>
      <c r="AC10" s="42" t="s">
        <v>85</v>
      </c>
      <c r="AG10" s="40"/>
    </row>
    <row r="11" spans="1:33" x14ac:dyDescent="0.25">
      <c r="A11" s="48">
        <v>10</v>
      </c>
      <c r="C11" s="42" t="s">
        <v>85</v>
      </c>
      <c r="H11" s="48">
        <v>240</v>
      </c>
      <c r="J11" s="42" t="s">
        <v>87</v>
      </c>
      <c r="O11" s="42">
        <v>414</v>
      </c>
      <c r="Q11" s="42" t="s">
        <v>89</v>
      </c>
      <c r="U11" s="42">
        <v>553</v>
      </c>
      <c r="W11" s="42" t="s">
        <v>86</v>
      </c>
      <c r="AA11" s="42">
        <v>677</v>
      </c>
      <c r="AC11" s="42" t="s">
        <v>87</v>
      </c>
      <c r="AG11" s="40"/>
    </row>
    <row r="12" spans="1:33" x14ac:dyDescent="0.25">
      <c r="A12" s="48">
        <v>11</v>
      </c>
      <c r="C12" s="42" t="s">
        <v>86</v>
      </c>
      <c r="F12" s="45"/>
      <c r="H12" s="48">
        <v>241</v>
      </c>
      <c r="J12" s="42" t="s">
        <v>88</v>
      </c>
      <c r="O12" s="42">
        <v>415</v>
      </c>
      <c r="Q12" s="42" t="s">
        <v>88</v>
      </c>
      <c r="U12" s="42">
        <v>554</v>
      </c>
      <c r="W12" s="42" t="s">
        <v>89</v>
      </c>
      <c r="AA12" s="42">
        <v>678</v>
      </c>
      <c r="AC12" s="42" t="s">
        <v>85</v>
      </c>
      <c r="AG12" s="40"/>
    </row>
    <row r="13" spans="1:33" x14ac:dyDescent="0.25">
      <c r="A13" s="48">
        <v>12</v>
      </c>
      <c r="C13" s="42" t="s">
        <v>88</v>
      </c>
      <c r="H13" s="48">
        <v>242</v>
      </c>
      <c r="J13" s="42" t="s">
        <v>87</v>
      </c>
      <c r="O13" s="42">
        <v>416</v>
      </c>
      <c r="Q13" s="42" t="s">
        <v>88</v>
      </c>
      <c r="U13" s="42">
        <v>555</v>
      </c>
      <c r="W13" s="42" t="s">
        <v>88</v>
      </c>
      <c r="AA13" s="42">
        <v>679</v>
      </c>
      <c r="AC13" s="42" t="s">
        <v>89</v>
      </c>
      <c r="AG13" s="40"/>
    </row>
    <row r="14" spans="1:33" x14ac:dyDescent="0.25">
      <c r="A14" s="48">
        <v>13</v>
      </c>
      <c r="C14" s="42" t="s">
        <v>89</v>
      </c>
      <c r="H14" s="48">
        <v>243</v>
      </c>
      <c r="J14" s="42" t="s">
        <v>88</v>
      </c>
      <c r="O14" s="42">
        <v>417</v>
      </c>
      <c r="Q14" s="42" t="s">
        <v>85</v>
      </c>
      <c r="U14" s="42">
        <v>556</v>
      </c>
      <c r="W14" s="42" t="s">
        <v>87</v>
      </c>
      <c r="AA14" s="42">
        <v>680</v>
      </c>
      <c r="AC14" s="42" t="s">
        <v>88</v>
      </c>
      <c r="AG14" s="40"/>
    </row>
    <row r="15" spans="1:33" x14ac:dyDescent="0.25">
      <c r="A15" s="48">
        <v>14</v>
      </c>
      <c r="C15" s="42" t="s">
        <v>89</v>
      </c>
      <c r="H15" s="48">
        <v>244</v>
      </c>
      <c r="J15" s="42" t="s">
        <v>85</v>
      </c>
      <c r="O15" s="42">
        <v>418</v>
      </c>
      <c r="Q15" s="42" t="s">
        <v>86</v>
      </c>
      <c r="U15" s="42">
        <v>557</v>
      </c>
      <c r="W15" s="42" t="s">
        <v>87</v>
      </c>
      <c r="AA15" s="42">
        <v>681</v>
      </c>
      <c r="AC15" s="42" t="s">
        <v>87</v>
      </c>
      <c r="AG15" s="40"/>
    </row>
    <row r="16" spans="1:33" x14ac:dyDescent="0.25">
      <c r="A16" s="48">
        <v>15</v>
      </c>
      <c r="C16" s="42" t="s">
        <v>87</v>
      </c>
      <c r="H16" s="48">
        <v>245</v>
      </c>
      <c r="J16" s="42" t="s">
        <v>85</v>
      </c>
      <c r="O16" s="42">
        <v>419</v>
      </c>
      <c r="Q16" s="42" t="s">
        <v>88</v>
      </c>
      <c r="U16" s="42">
        <v>558</v>
      </c>
      <c r="W16" s="42" t="s">
        <v>86</v>
      </c>
      <c r="AA16" s="42">
        <v>682</v>
      </c>
      <c r="AC16" s="42" t="s">
        <v>89</v>
      </c>
      <c r="AG16" s="40"/>
    </row>
    <row r="17" spans="1:33" x14ac:dyDescent="0.25">
      <c r="A17" s="48">
        <v>16</v>
      </c>
      <c r="C17" s="42" t="s">
        <v>86</v>
      </c>
      <c r="H17" s="48">
        <v>246</v>
      </c>
      <c r="J17" s="42" t="s">
        <v>85</v>
      </c>
      <c r="O17" s="42">
        <v>420</v>
      </c>
      <c r="Q17" s="42" t="s">
        <v>89</v>
      </c>
      <c r="U17" s="42">
        <v>559</v>
      </c>
      <c r="W17" s="42" t="s">
        <v>88</v>
      </c>
      <c r="AA17" s="42">
        <v>683</v>
      </c>
      <c r="AC17" s="42" t="s">
        <v>85</v>
      </c>
      <c r="AG17" s="40"/>
    </row>
    <row r="18" spans="1:33" x14ac:dyDescent="0.25">
      <c r="A18" s="48">
        <v>17</v>
      </c>
      <c r="C18" s="42" t="s">
        <v>89</v>
      </c>
      <c r="H18" s="48">
        <v>247</v>
      </c>
      <c r="J18" s="42" t="s">
        <v>87</v>
      </c>
      <c r="O18" s="42">
        <v>421</v>
      </c>
      <c r="Q18" s="42" t="s">
        <v>89</v>
      </c>
      <c r="U18" s="42">
        <v>560</v>
      </c>
      <c r="W18" s="42" t="s">
        <v>87</v>
      </c>
      <c r="AA18" s="42">
        <v>684</v>
      </c>
      <c r="AC18" s="42" t="s">
        <v>88</v>
      </c>
      <c r="AG18" s="40"/>
    </row>
    <row r="19" spans="1:33" x14ac:dyDescent="0.25">
      <c r="A19" s="48">
        <v>18</v>
      </c>
      <c r="C19" s="42" t="s">
        <v>87</v>
      </c>
      <c r="H19" s="48">
        <v>248</v>
      </c>
      <c r="J19" s="42" t="s">
        <v>85</v>
      </c>
      <c r="O19" s="42">
        <v>422</v>
      </c>
      <c r="Q19" s="42" t="s">
        <v>86</v>
      </c>
      <c r="U19" s="42">
        <v>561</v>
      </c>
      <c r="W19" s="42" t="s">
        <v>87</v>
      </c>
      <c r="AA19" s="42">
        <v>685</v>
      </c>
      <c r="AC19" s="42" t="s">
        <v>89</v>
      </c>
      <c r="AG19" s="40"/>
    </row>
    <row r="20" spans="1:33" x14ac:dyDescent="0.25">
      <c r="A20" s="48">
        <v>19</v>
      </c>
      <c r="C20" s="42" t="s">
        <v>89</v>
      </c>
      <c r="H20" s="48">
        <v>249</v>
      </c>
      <c r="J20" s="42" t="s">
        <v>87</v>
      </c>
      <c r="O20" s="42">
        <v>423</v>
      </c>
      <c r="Q20" s="42" t="s">
        <v>87</v>
      </c>
      <c r="U20" s="42">
        <v>562</v>
      </c>
      <c r="W20" s="42" t="s">
        <v>88</v>
      </c>
      <c r="AA20" s="42">
        <v>686</v>
      </c>
      <c r="AC20" s="42" t="s">
        <v>88</v>
      </c>
      <c r="AG20" s="40"/>
    </row>
    <row r="21" spans="1:33" x14ac:dyDescent="0.25">
      <c r="A21" s="48">
        <v>20</v>
      </c>
      <c r="C21" s="42" t="s">
        <v>88</v>
      </c>
      <c r="H21" s="48">
        <v>250</v>
      </c>
      <c r="J21" s="42" t="s">
        <v>87</v>
      </c>
      <c r="O21" s="42">
        <v>424</v>
      </c>
      <c r="Q21" s="42" t="s">
        <v>85</v>
      </c>
      <c r="U21" s="42">
        <v>563</v>
      </c>
      <c r="W21" s="42" t="s">
        <v>85</v>
      </c>
      <c r="AA21" s="42">
        <v>687</v>
      </c>
      <c r="AC21" s="42" t="s">
        <v>86</v>
      </c>
      <c r="AG21" s="40"/>
    </row>
    <row r="22" spans="1:33" x14ac:dyDescent="0.25">
      <c r="A22" s="48">
        <v>21</v>
      </c>
      <c r="C22" s="42" t="s">
        <v>88</v>
      </c>
      <c r="H22" s="48">
        <v>251</v>
      </c>
      <c r="J22" s="42" t="s">
        <v>87</v>
      </c>
      <c r="O22" s="42">
        <v>425</v>
      </c>
      <c r="Q22" s="42" t="s">
        <v>86</v>
      </c>
      <c r="U22" s="42">
        <v>564</v>
      </c>
      <c r="W22" s="42" t="s">
        <v>85</v>
      </c>
      <c r="AA22" s="42">
        <v>688</v>
      </c>
      <c r="AC22" s="42" t="s">
        <v>87</v>
      </c>
      <c r="AG22" s="40"/>
    </row>
    <row r="23" spans="1:33" x14ac:dyDescent="0.25">
      <c r="A23" s="48">
        <v>22</v>
      </c>
      <c r="C23" s="42" t="s">
        <v>85</v>
      </c>
      <c r="H23" s="48">
        <v>252</v>
      </c>
      <c r="J23" s="42" t="s">
        <v>87</v>
      </c>
      <c r="O23" s="42">
        <v>426</v>
      </c>
      <c r="Q23" s="42" t="s">
        <v>86</v>
      </c>
      <c r="U23" s="42">
        <v>565</v>
      </c>
      <c r="W23" s="42" t="s">
        <v>85</v>
      </c>
      <c r="AA23" s="42">
        <v>689</v>
      </c>
      <c r="AC23" s="42" t="s">
        <v>85</v>
      </c>
      <c r="AG23" s="40"/>
    </row>
    <row r="24" spans="1:33" x14ac:dyDescent="0.25">
      <c r="A24" s="48">
        <v>23</v>
      </c>
      <c r="C24" s="42" t="s">
        <v>87</v>
      </c>
      <c r="H24" s="48">
        <v>253</v>
      </c>
      <c r="J24" s="42" t="s">
        <v>87</v>
      </c>
      <c r="O24" s="42">
        <v>427</v>
      </c>
      <c r="Q24" s="42" t="s">
        <v>88</v>
      </c>
      <c r="U24" s="42">
        <v>566</v>
      </c>
      <c r="W24" s="42" t="s">
        <v>88</v>
      </c>
      <c r="AA24" s="42">
        <v>690</v>
      </c>
      <c r="AC24" s="42" t="s">
        <v>89</v>
      </c>
      <c r="AG24" s="40"/>
    </row>
    <row r="25" spans="1:33" x14ac:dyDescent="0.25">
      <c r="A25" s="48">
        <v>24</v>
      </c>
      <c r="C25" s="42" t="s">
        <v>89</v>
      </c>
      <c r="H25" s="48">
        <v>254</v>
      </c>
      <c r="J25" s="42" t="s">
        <v>85</v>
      </c>
      <c r="O25" s="42">
        <v>428</v>
      </c>
      <c r="Q25" s="42" t="s">
        <v>89</v>
      </c>
      <c r="U25" s="42">
        <v>567</v>
      </c>
      <c r="W25" s="42" t="s">
        <v>89</v>
      </c>
      <c r="AA25" s="42">
        <v>691</v>
      </c>
      <c r="AC25" s="42" t="s">
        <v>88</v>
      </c>
      <c r="AG25" s="40"/>
    </row>
    <row r="26" spans="1:33" x14ac:dyDescent="0.25">
      <c r="A26" s="48">
        <v>25</v>
      </c>
      <c r="C26" s="42" t="s">
        <v>88</v>
      </c>
      <c r="H26" s="48">
        <v>255</v>
      </c>
      <c r="J26" s="42" t="s">
        <v>89</v>
      </c>
      <c r="O26" s="42">
        <v>429</v>
      </c>
      <c r="Q26" s="42" t="s">
        <v>87</v>
      </c>
      <c r="U26" s="42">
        <v>568</v>
      </c>
      <c r="W26" s="42" t="s">
        <v>86</v>
      </c>
      <c r="AA26" s="42">
        <v>692</v>
      </c>
      <c r="AC26" s="42" t="s">
        <v>85</v>
      </c>
      <c r="AG26" s="40"/>
    </row>
    <row r="27" spans="1:33" x14ac:dyDescent="0.25">
      <c r="A27" s="48">
        <v>26</v>
      </c>
      <c r="C27" s="42" t="s">
        <v>86</v>
      </c>
      <c r="H27" s="48">
        <v>256</v>
      </c>
      <c r="J27" s="42" t="s">
        <v>87</v>
      </c>
      <c r="O27" s="42">
        <v>430</v>
      </c>
      <c r="Q27" s="42" t="s">
        <v>86</v>
      </c>
      <c r="U27" s="42">
        <v>569</v>
      </c>
      <c r="W27" s="42" t="s">
        <v>85</v>
      </c>
      <c r="AA27" s="42">
        <v>693</v>
      </c>
      <c r="AC27" s="42" t="s">
        <v>86</v>
      </c>
      <c r="AG27" s="40"/>
    </row>
    <row r="28" spans="1:33" x14ac:dyDescent="0.25">
      <c r="A28" s="48">
        <v>27</v>
      </c>
      <c r="C28" s="42" t="s">
        <v>88</v>
      </c>
      <c r="H28" s="48">
        <v>257</v>
      </c>
      <c r="J28" s="42" t="s">
        <v>86</v>
      </c>
      <c r="O28" s="42">
        <v>431</v>
      </c>
      <c r="Q28" s="42" t="s">
        <v>88</v>
      </c>
      <c r="U28" s="42">
        <v>570</v>
      </c>
      <c r="W28" s="42" t="s">
        <v>89</v>
      </c>
      <c r="AA28" s="42">
        <v>694</v>
      </c>
      <c r="AC28" s="42" t="s">
        <v>88</v>
      </c>
      <c r="AG28" s="40"/>
    </row>
    <row r="29" spans="1:33" x14ac:dyDescent="0.25">
      <c r="A29" s="48">
        <v>28</v>
      </c>
      <c r="C29" s="42" t="s">
        <v>89</v>
      </c>
      <c r="H29" s="48">
        <v>258</v>
      </c>
      <c r="J29" s="42" t="s">
        <v>88</v>
      </c>
      <c r="O29" s="42">
        <v>432</v>
      </c>
      <c r="Q29" s="42" t="s">
        <v>87</v>
      </c>
      <c r="U29" s="42">
        <v>571</v>
      </c>
      <c r="W29" s="42" t="s">
        <v>85</v>
      </c>
      <c r="AA29" s="42">
        <v>695</v>
      </c>
      <c r="AC29" s="42" t="s">
        <v>85</v>
      </c>
      <c r="AG29" s="40"/>
    </row>
    <row r="30" spans="1:33" x14ac:dyDescent="0.25">
      <c r="A30" s="48">
        <v>29</v>
      </c>
      <c r="C30" s="42" t="s">
        <v>87</v>
      </c>
      <c r="H30" s="48">
        <v>259</v>
      </c>
      <c r="J30" s="42" t="s">
        <v>89</v>
      </c>
      <c r="O30" s="42">
        <v>433</v>
      </c>
      <c r="Q30" s="42" t="s">
        <v>89</v>
      </c>
      <c r="U30" s="42">
        <v>572</v>
      </c>
      <c r="W30" s="42" t="s">
        <v>87</v>
      </c>
      <c r="AA30" s="42">
        <v>696</v>
      </c>
      <c r="AC30" s="42" t="s">
        <v>89</v>
      </c>
      <c r="AG30" s="40"/>
    </row>
    <row r="31" spans="1:33" x14ac:dyDescent="0.25">
      <c r="A31" s="48">
        <v>30</v>
      </c>
      <c r="C31" s="42" t="s">
        <v>87</v>
      </c>
      <c r="H31" s="48">
        <v>260</v>
      </c>
      <c r="J31" s="42" t="s">
        <v>87</v>
      </c>
      <c r="O31" s="42">
        <v>434</v>
      </c>
      <c r="Q31" s="42" t="s">
        <v>89</v>
      </c>
      <c r="U31" s="42">
        <v>573</v>
      </c>
      <c r="W31" s="42" t="s">
        <v>86</v>
      </c>
      <c r="AA31" s="42">
        <v>697</v>
      </c>
      <c r="AC31" s="42" t="s">
        <v>85</v>
      </c>
      <c r="AG31" s="40"/>
    </row>
    <row r="32" spans="1:33" x14ac:dyDescent="0.25">
      <c r="A32" s="48">
        <v>31</v>
      </c>
      <c r="C32" s="42" t="s">
        <v>89</v>
      </c>
      <c r="H32" s="48">
        <v>261</v>
      </c>
      <c r="J32" s="42" t="s">
        <v>85</v>
      </c>
      <c r="O32" s="42">
        <v>435</v>
      </c>
      <c r="Q32" s="42" t="s">
        <v>89</v>
      </c>
      <c r="U32" s="42">
        <v>574</v>
      </c>
      <c r="W32" s="42" t="s">
        <v>87</v>
      </c>
      <c r="AA32" s="42">
        <v>698</v>
      </c>
      <c r="AC32" s="42" t="s">
        <v>85</v>
      </c>
      <c r="AG32" s="40"/>
    </row>
    <row r="33" spans="1:33" x14ac:dyDescent="0.25">
      <c r="A33" s="48">
        <v>32</v>
      </c>
      <c r="C33" s="42" t="s">
        <v>85</v>
      </c>
      <c r="H33" s="48">
        <v>262</v>
      </c>
      <c r="J33" s="42" t="s">
        <v>88</v>
      </c>
      <c r="O33" s="42">
        <v>436</v>
      </c>
      <c r="Q33" s="42" t="s">
        <v>89</v>
      </c>
      <c r="U33" s="42">
        <v>575</v>
      </c>
      <c r="W33" s="42" t="s">
        <v>88</v>
      </c>
      <c r="AA33" s="42">
        <v>699</v>
      </c>
      <c r="AC33" s="42" t="s">
        <v>87</v>
      </c>
      <c r="AG33" s="40"/>
    </row>
    <row r="34" spans="1:33" x14ac:dyDescent="0.25">
      <c r="A34" s="48">
        <v>33</v>
      </c>
      <c r="C34" s="42" t="s">
        <v>85</v>
      </c>
      <c r="H34" s="48">
        <v>263</v>
      </c>
      <c r="J34" s="42" t="s">
        <v>85</v>
      </c>
      <c r="O34" s="42">
        <v>437</v>
      </c>
      <c r="Q34" s="42" t="s">
        <v>89</v>
      </c>
      <c r="U34" s="42">
        <v>576</v>
      </c>
      <c r="W34" s="42" t="s">
        <v>87</v>
      </c>
      <c r="AA34" s="42">
        <v>700</v>
      </c>
      <c r="AC34" s="42" t="s">
        <v>86</v>
      </c>
      <c r="AG34" s="40"/>
    </row>
    <row r="35" spans="1:33" x14ac:dyDescent="0.25">
      <c r="A35" s="48">
        <v>34</v>
      </c>
      <c r="C35" s="42" t="s">
        <v>85</v>
      </c>
      <c r="H35" s="48">
        <v>264</v>
      </c>
      <c r="J35" s="42" t="s">
        <v>89</v>
      </c>
      <c r="O35" s="42">
        <v>438</v>
      </c>
      <c r="Q35" s="42" t="s">
        <v>86</v>
      </c>
      <c r="U35" s="42">
        <v>577</v>
      </c>
      <c r="W35" s="42" t="s">
        <v>85</v>
      </c>
      <c r="AA35" s="42">
        <v>701</v>
      </c>
      <c r="AC35" s="42" t="s">
        <v>89</v>
      </c>
      <c r="AG35" s="40"/>
    </row>
    <row r="36" spans="1:33" x14ac:dyDescent="0.25">
      <c r="A36" s="48">
        <v>35</v>
      </c>
      <c r="C36" s="42" t="s">
        <v>86</v>
      </c>
      <c r="H36" s="48">
        <v>265</v>
      </c>
      <c r="J36" s="42" t="s">
        <v>89</v>
      </c>
      <c r="O36" s="42">
        <v>439</v>
      </c>
      <c r="Q36" s="42" t="s">
        <v>87</v>
      </c>
      <c r="U36" s="42">
        <v>578</v>
      </c>
      <c r="W36" s="42" t="s">
        <v>87</v>
      </c>
      <c r="AA36" s="42">
        <v>702</v>
      </c>
      <c r="AC36" s="42" t="s">
        <v>85</v>
      </c>
      <c r="AG36" s="40"/>
    </row>
    <row r="37" spans="1:33" x14ac:dyDescent="0.25">
      <c r="A37" s="48">
        <v>36</v>
      </c>
      <c r="C37" s="42" t="s">
        <v>87</v>
      </c>
      <c r="H37" s="48">
        <v>266</v>
      </c>
      <c r="J37" s="42" t="s">
        <v>87</v>
      </c>
      <c r="O37" s="42">
        <v>440</v>
      </c>
      <c r="Q37" s="42" t="s">
        <v>85</v>
      </c>
      <c r="U37" s="42">
        <v>579</v>
      </c>
      <c r="W37" s="42" t="s">
        <v>85</v>
      </c>
      <c r="AA37" s="42">
        <v>703</v>
      </c>
      <c r="AC37" s="42" t="s">
        <v>88</v>
      </c>
      <c r="AG37" s="40"/>
    </row>
    <row r="38" spans="1:33" x14ac:dyDescent="0.25">
      <c r="A38" s="48">
        <v>37</v>
      </c>
      <c r="C38" s="42" t="s">
        <v>88</v>
      </c>
      <c r="H38" s="48">
        <v>267</v>
      </c>
      <c r="J38" s="42" t="s">
        <v>87</v>
      </c>
      <c r="O38" s="42">
        <v>441</v>
      </c>
      <c r="Q38" s="42" t="s">
        <v>87</v>
      </c>
      <c r="U38" s="42">
        <v>580</v>
      </c>
      <c r="W38" s="42" t="s">
        <v>87</v>
      </c>
      <c r="AA38" s="42">
        <v>704</v>
      </c>
      <c r="AC38" s="42" t="s">
        <v>89</v>
      </c>
      <c r="AG38" s="40"/>
    </row>
    <row r="39" spans="1:33" x14ac:dyDescent="0.25">
      <c r="A39" s="48">
        <v>38</v>
      </c>
      <c r="C39" s="42" t="s">
        <v>85</v>
      </c>
      <c r="H39" s="48">
        <v>268</v>
      </c>
      <c r="J39" s="42" t="s">
        <v>87</v>
      </c>
      <c r="O39" s="42">
        <v>442</v>
      </c>
      <c r="Q39" s="42" t="s">
        <v>86</v>
      </c>
      <c r="U39" s="42">
        <v>581</v>
      </c>
      <c r="W39" s="42" t="s">
        <v>86</v>
      </c>
      <c r="AA39" s="42">
        <v>705</v>
      </c>
      <c r="AC39" s="42" t="s">
        <v>87</v>
      </c>
      <c r="AG39" s="40"/>
    </row>
    <row r="40" spans="1:33" x14ac:dyDescent="0.25">
      <c r="A40" s="48">
        <v>39</v>
      </c>
      <c r="C40" s="42" t="s">
        <v>87</v>
      </c>
      <c r="H40" s="48">
        <v>269</v>
      </c>
      <c r="J40" s="42" t="s">
        <v>89</v>
      </c>
      <c r="O40" s="42">
        <v>443</v>
      </c>
      <c r="Q40" s="42" t="s">
        <v>88</v>
      </c>
      <c r="U40" s="42">
        <v>582</v>
      </c>
      <c r="W40" s="42" t="s">
        <v>86</v>
      </c>
      <c r="AA40" s="42">
        <v>706</v>
      </c>
      <c r="AC40" s="42" t="s">
        <v>85</v>
      </c>
      <c r="AG40" s="40"/>
    </row>
    <row r="41" spans="1:33" x14ac:dyDescent="0.25">
      <c r="A41" s="48">
        <v>40</v>
      </c>
      <c r="C41" s="42" t="s">
        <v>89</v>
      </c>
      <c r="H41" s="48">
        <v>270</v>
      </c>
      <c r="J41" s="42" t="s">
        <v>87</v>
      </c>
      <c r="O41" s="42">
        <v>444</v>
      </c>
      <c r="Q41" s="42" t="s">
        <v>89</v>
      </c>
      <c r="U41" s="42">
        <v>583</v>
      </c>
      <c r="W41" s="42" t="s">
        <v>88</v>
      </c>
      <c r="AA41" s="42">
        <v>707</v>
      </c>
      <c r="AC41" s="42" t="s">
        <v>85</v>
      </c>
      <c r="AG41" s="40"/>
    </row>
    <row r="42" spans="1:33" x14ac:dyDescent="0.25">
      <c r="A42" s="48">
        <v>41</v>
      </c>
      <c r="C42" s="42" t="s">
        <v>87</v>
      </c>
      <c r="H42" s="48">
        <v>271</v>
      </c>
      <c r="J42" s="42" t="s">
        <v>88</v>
      </c>
      <c r="O42" s="42">
        <v>445</v>
      </c>
      <c r="Q42" s="42" t="s">
        <v>87</v>
      </c>
      <c r="U42" s="42">
        <v>584</v>
      </c>
      <c r="W42" s="42" t="s">
        <v>87</v>
      </c>
      <c r="AA42" s="42">
        <v>708</v>
      </c>
      <c r="AC42" s="42" t="s">
        <v>87</v>
      </c>
      <c r="AG42" s="40"/>
    </row>
    <row r="43" spans="1:33" x14ac:dyDescent="0.25">
      <c r="A43" s="48">
        <v>42</v>
      </c>
      <c r="C43" s="42" t="s">
        <v>87</v>
      </c>
      <c r="H43" s="48">
        <v>272</v>
      </c>
      <c r="J43" s="42" t="s">
        <v>87</v>
      </c>
      <c r="O43" s="42">
        <v>446</v>
      </c>
      <c r="Q43" s="42" t="s">
        <v>89</v>
      </c>
      <c r="U43" s="42">
        <v>585</v>
      </c>
      <c r="W43" s="42" t="s">
        <v>85</v>
      </c>
      <c r="AA43" s="42">
        <v>709</v>
      </c>
      <c r="AC43" s="42" t="s">
        <v>86</v>
      </c>
      <c r="AG43" s="40"/>
    </row>
    <row r="44" spans="1:33" x14ac:dyDescent="0.25">
      <c r="A44" s="48">
        <v>43</v>
      </c>
      <c r="C44" s="42" t="s">
        <v>88</v>
      </c>
      <c r="H44" s="48">
        <v>273</v>
      </c>
      <c r="J44" s="42" t="s">
        <v>87</v>
      </c>
      <c r="O44" s="42">
        <v>447</v>
      </c>
      <c r="Q44" s="42" t="s">
        <v>85</v>
      </c>
      <c r="U44" s="42">
        <v>586</v>
      </c>
      <c r="W44" s="42" t="s">
        <v>88</v>
      </c>
      <c r="AA44" s="42">
        <v>710</v>
      </c>
      <c r="AC44" s="42" t="s">
        <v>89</v>
      </c>
      <c r="AG44" s="40"/>
    </row>
    <row r="45" spans="1:33" x14ac:dyDescent="0.25">
      <c r="A45" s="48">
        <v>44</v>
      </c>
      <c r="C45" s="42" t="s">
        <v>85</v>
      </c>
      <c r="H45" s="48">
        <v>274</v>
      </c>
      <c r="J45" s="42" t="s">
        <v>88</v>
      </c>
      <c r="O45" s="42">
        <v>448</v>
      </c>
      <c r="Q45" s="42" t="s">
        <v>88</v>
      </c>
      <c r="U45" s="42">
        <v>587</v>
      </c>
      <c r="W45" s="42" t="s">
        <v>87</v>
      </c>
      <c r="AA45" s="42">
        <v>711</v>
      </c>
      <c r="AC45" s="42" t="s">
        <v>88</v>
      </c>
      <c r="AG45" s="40"/>
    </row>
    <row r="46" spans="1:33" x14ac:dyDescent="0.25">
      <c r="A46" s="48">
        <v>45</v>
      </c>
      <c r="C46" s="42" t="s">
        <v>89</v>
      </c>
      <c r="H46" s="48">
        <v>275</v>
      </c>
      <c r="J46" s="42" t="s">
        <v>86</v>
      </c>
      <c r="O46" s="42">
        <v>449</v>
      </c>
      <c r="Q46" s="42" t="s">
        <v>88</v>
      </c>
      <c r="U46" s="42">
        <v>588</v>
      </c>
      <c r="W46" s="42" t="s">
        <v>88</v>
      </c>
      <c r="AA46" s="42">
        <v>712</v>
      </c>
      <c r="AC46" s="42" t="s">
        <v>85</v>
      </c>
      <c r="AG46" s="40"/>
    </row>
    <row r="47" spans="1:33" x14ac:dyDescent="0.25">
      <c r="A47" s="48">
        <v>46</v>
      </c>
      <c r="C47" s="42" t="s">
        <v>87</v>
      </c>
      <c r="H47" s="48">
        <v>276</v>
      </c>
      <c r="J47" s="42" t="s">
        <v>86</v>
      </c>
      <c r="O47" s="42">
        <v>450</v>
      </c>
      <c r="Q47" s="42" t="s">
        <v>85</v>
      </c>
      <c r="U47" s="42">
        <v>589</v>
      </c>
      <c r="W47" s="42" t="s">
        <v>87</v>
      </c>
      <c r="AA47" s="42">
        <v>713</v>
      </c>
      <c r="AC47" s="42" t="s">
        <v>87</v>
      </c>
      <c r="AG47" s="40"/>
    </row>
    <row r="48" spans="1:33" x14ac:dyDescent="0.25">
      <c r="A48" s="48">
        <v>47</v>
      </c>
      <c r="C48" s="42" t="s">
        <v>89</v>
      </c>
      <c r="H48" s="48">
        <v>277</v>
      </c>
      <c r="J48" s="42" t="s">
        <v>85</v>
      </c>
      <c r="O48" s="42">
        <v>451</v>
      </c>
      <c r="Q48" s="42" t="s">
        <v>86</v>
      </c>
      <c r="U48" s="42">
        <v>590</v>
      </c>
      <c r="W48" s="42" t="s">
        <v>85</v>
      </c>
      <c r="AA48" s="42">
        <v>714</v>
      </c>
      <c r="AC48" s="42" t="s">
        <v>87</v>
      </c>
      <c r="AG48" s="40"/>
    </row>
    <row r="49" spans="1:33" x14ac:dyDescent="0.25">
      <c r="A49" s="48">
        <v>48</v>
      </c>
      <c r="C49" s="42" t="s">
        <v>85</v>
      </c>
      <c r="H49" s="48">
        <v>278</v>
      </c>
      <c r="J49" s="42" t="s">
        <v>89</v>
      </c>
      <c r="O49" s="42">
        <v>452</v>
      </c>
      <c r="Q49" s="42" t="s">
        <v>87</v>
      </c>
      <c r="U49" s="42">
        <v>591</v>
      </c>
      <c r="W49" s="42" t="s">
        <v>88</v>
      </c>
      <c r="AA49" s="42">
        <v>715</v>
      </c>
      <c r="AC49" s="42" t="s">
        <v>85</v>
      </c>
      <c r="AG49" s="40"/>
    </row>
    <row r="50" spans="1:33" x14ac:dyDescent="0.25">
      <c r="A50" s="48">
        <v>49</v>
      </c>
      <c r="C50" s="42" t="s">
        <v>87</v>
      </c>
      <c r="H50" s="48">
        <v>279</v>
      </c>
      <c r="J50" s="42" t="s">
        <v>89</v>
      </c>
      <c r="O50" s="42">
        <v>453</v>
      </c>
      <c r="Q50" s="42" t="s">
        <v>86</v>
      </c>
      <c r="U50" s="42">
        <v>592</v>
      </c>
      <c r="W50" s="42" t="s">
        <v>87</v>
      </c>
      <c r="AA50" s="42">
        <v>716</v>
      </c>
      <c r="AC50" s="42" t="s">
        <v>88</v>
      </c>
      <c r="AG50" s="40"/>
    </row>
    <row r="51" spans="1:33" x14ac:dyDescent="0.25">
      <c r="A51" s="48">
        <v>50</v>
      </c>
      <c r="C51" s="42" t="s">
        <v>87</v>
      </c>
      <c r="H51" s="48">
        <v>280</v>
      </c>
      <c r="J51" s="42" t="s">
        <v>85</v>
      </c>
      <c r="O51" s="42">
        <v>454</v>
      </c>
      <c r="Q51" s="42" t="s">
        <v>88</v>
      </c>
      <c r="U51" s="42">
        <v>593</v>
      </c>
      <c r="W51" s="42" t="s">
        <v>86</v>
      </c>
      <c r="AA51" s="42">
        <v>717</v>
      </c>
      <c r="AC51" s="42" t="s">
        <v>87</v>
      </c>
      <c r="AG51" s="40"/>
    </row>
    <row r="52" spans="1:33" x14ac:dyDescent="0.25">
      <c r="A52" s="48">
        <v>51</v>
      </c>
      <c r="C52" s="42" t="s">
        <v>89</v>
      </c>
      <c r="H52" s="48">
        <v>281</v>
      </c>
      <c r="J52" s="42" t="s">
        <v>86</v>
      </c>
      <c r="O52" s="42">
        <v>455</v>
      </c>
      <c r="Q52" s="42" t="s">
        <v>86</v>
      </c>
      <c r="U52" s="42">
        <v>594</v>
      </c>
      <c r="W52" s="42" t="s">
        <v>86</v>
      </c>
      <c r="AA52" s="42">
        <v>718</v>
      </c>
      <c r="AC52" s="42" t="s">
        <v>88</v>
      </c>
      <c r="AG52" s="40"/>
    </row>
    <row r="53" spans="1:33" x14ac:dyDescent="0.25">
      <c r="A53" s="48">
        <v>52</v>
      </c>
      <c r="C53" s="42" t="s">
        <v>86</v>
      </c>
      <c r="H53" s="48">
        <v>282</v>
      </c>
      <c r="J53" s="42" t="s">
        <v>85</v>
      </c>
      <c r="O53" s="42">
        <v>456</v>
      </c>
      <c r="Q53" s="42" t="s">
        <v>89</v>
      </c>
      <c r="U53" s="42">
        <v>595</v>
      </c>
      <c r="W53" s="42" t="s">
        <v>87</v>
      </c>
      <c r="AA53" s="42">
        <v>719</v>
      </c>
      <c r="AC53" s="42" t="s">
        <v>86</v>
      </c>
      <c r="AG53" s="40"/>
    </row>
    <row r="54" spans="1:33" x14ac:dyDescent="0.25">
      <c r="A54" s="48">
        <v>53</v>
      </c>
      <c r="C54" s="42" t="s">
        <v>86</v>
      </c>
      <c r="H54" s="48">
        <v>283</v>
      </c>
      <c r="J54" s="42" t="s">
        <v>88</v>
      </c>
      <c r="O54" s="42">
        <v>457</v>
      </c>
      <c r="Q54" s="42" t="s">
        <v>87</v>
      </c>
      <c r="U54" s="42">
        <v>596</v>
      </c>
      <c r="W54" s="42" t="s">
        <v>88</v>
      </c>
      <c r="AA54" s="42">
        <v>720</v>
      </c>
      <c r="AC54" s="42" t="s">
        <v>88</v>
      </c>
      <c r="AG54" s="40"/>
    </row>
    <row r="55" spans="1:33" x14ac:dyDescent="0.25">
      <c r="A55" s="48">
        <v>54</v>
      </c>
      <c r="C55" s="42" t="s">
        <v>88</v>
      </c>
      <c r="H55" s="48">
        <v>284</v>
      </c>
      <c r="J55" s="42" t="s">
        <v>89</v>
      </c>
      <c r="O55" s="42">
        <v>458</v>
      </c>
      <c r="Q55" s="42" t="s">
        <v>85</v>
      </c>
      <c r="U55" s="42">
        <v>597</v>
      </c>
      <c r="W55" s="42" t="s">
        <v>87</v>
      </c>
      <c r="AA55" s="42">
        <v>721</v>
      </c>
      <c r="AC55" s="42" t="s">
        <v>89</v>
      </c>
      <c r="AG55" s="40"/>
    </row>
    <row r="56" spans="1:33" x14ac:dyDescent="0.25">
      <c r="A56" s="48">
        <v>55</v>
      </c>
      <c r="C56" s="42" t="s">
        <v>89</v>
      </c>
      <c r="H56" s="48">
        <v>285</v>
      </c>
      <c r="J56" s="42" t="s">
        <v>86</v>
      </c>
      <c r="O56" s="42">
        <v>459</v>
      </c>
      <c r="Q56" s="42" t="s">
        <v>88</v>
      </c>
      <c r="U56" s="42">
        <v>598</v>
      </c>
      <c r="W56" s="42" t="s">
        <v>85</v>
      </c>
      <c r="AA56" s="42">
        <v>722</v>
      </c>
      <c r="AC56" s="42" t="s">
        <v>87</v>
      </c>
      <c r="AG56" s="40"/>
    </row>
    <row r="57" spans="1:33" x14ac:dyDescent="0.25">
      <c r="A57" s="48">
        <v>56</v>
      </c>
      <c r="C57" s="42" t="s">
        <v>88</v>
      </c>
      <c r="H57" s="48">
        <v>286</v>
      </c>
      <c r="J57" s="42" t="s">
        <v>85</v>
      </c>
      <c r="O57" s="42">
        <v>460</v>
      </c>
      <c r="Q57" s="42" t="s">
        <v>87</v>
      </c>
      <c r="U57" s="42">
        <v>599</v>
      </c>
      <c r="W57" s="42" t="s">
        <v>88</v>
      </c>
      <c r="AA57" s="42">
        <v>723</v>
      </c>
      <c r="AC57" s="42" t="s">
        <v>85</v>
      </c>
      <c r="AG57" s="40"/>
    </row>
    <row r="58" spans="1:33" x14ac:dyDescent="0.25">
      <c r="A58" s="48">
        <v>57</v>
      </c>
      <c r="C58" s="42" t="s">
        <v>89</v>
      </c>
      <c r="H58" s="48">
        <v>287</v>
      </c>
      <c r="J58" s="42" t="s">
        <v>85</v>
      </c>
      <c r="O58" s="42">
        <v>461</v>
      </c>
      <c r="Q58" s="42" t="s">
        <v>87</v>
      </c>
      <c r="U58" s="42">
        <v>600</v>
      </c>
      <c r="W58" s="42" t="s">
        <v>86</v>
      </c>
      <c r="AA58" s="42">
        <v>724</v>
      </c>
      <c r="AC58" s="42" t="s">
        <v>85</v>
      </c>
      <c r="AG58" s="40"/>
    </row>
    <row r="59" spans="1:33" x14ac:dyDescent="0.25">
      <c r="A59" s="48">
        <v>58</v>
      </c>
      <c r="C59" s="42" t="s">
        <v>86</v>
      </c>
      <c r="H59" s="48">
        <v>288</v>
      </c>
      <c r="J59" s="42" t="s">
        <v>85</v>
      </c>
      <c r="O59" s="42">
        <v>462</v>
      </c>
      <c r="Q59" s="42" t="s">
        <v>89</v>
      </c>
      <c r="U59" s="42">
        <v>601</v>
      </c>
      <c r="W59" s="42" t="s">
        <v>85</v>
      </c>
      <c r="AA59" s="42">
        <v>725</v>
      </c>
      <c r="AC59" s="42" t="s">
        <v>87</v>
      </c>
      <c r="AG59" s="40"/>
    </row>
    <row r="60" spans="1:33" x14ac:dyDescent="0.25">
      <c r="A60" s="48">
        <v>59</v>
      </c>
      <c r="C60" s="42" t="s">
        <v>89</v>
      </c>
      <c r="H60" s="48">
        <v>289</v>
      </c>
      <c r="J60" s="42" t="s">
        <v>87</v>
      </c>
      <c r="O60" s="42">
        <v>463</v>
      </c>
      <c r="Q60" s="42" t="s">
        <v>89</v>
      </c>
      <c r="U60" s="42">
        <v>602</v>
      </c>
      <c r="W60" s="42" t="s">
        <v>87</v>
      </c>
      <c r="AA60" s="42">
        <v>726</v>
      </c>
      <c r="AC60" s="42" t="s">
        <v>87</v>
      </c>
      <c r="AG60" s="40"/>
    </row>
    <row r="61" spans="1:33" x14ac:dyDescent="0.25">
      <c r="A61" s="48">
        <v>60</v>
      </c>
      <c r="C61" s="42" t="s">
        <v>87</v>
      </c>
      <c r="H61" s="48">
        <v>290</v>
      </c>
      <c r="J61" s="42" t="s">
        <v>86</v>
      </c>
      <c r="O61" s="42">
        <v>464</v>
      </c>
      <c r="Q61" s="42" t="s">
        <v>88</v>
      </c>
      <c r="U61" s="42">
        <v>603</v>
      </c>
      <c r="W61" s="42" t="s">
        <v>86</v>
      </c>
      <c r="AA61" s="42">
        <v>727</v>
      </c>
      <c r="AC61" s="42" t="s">
        <v>86</v>
      </c>
      <c r="AG61" s="40"/>
    </row>
    <row r="62" spans="1:33" x14ac:dyDescent="0.25">
      <c r="A62" s="48">
        <v>61</v>
      </c>
      <c r="C62" s="42" t="s">
        <v>87</v>
      </c>
      <c r="H62" s="48">
        <v>291</v>
      </c>
      <c r="J62" s="42" t="s">
        <v>85</v>
      </c>
      <c r="O62" s="42">
        <v>465</v>
      </c>
      <c r="Q62" s="42" t="s">
        <v>88</v>
      </c>
      <c r="U62" s="42">
        <v>604</v>
      </c>
      <c r="W62" s="42" t="s">
        <v>87</v>
      </c>
      <c r="AA62" s="42">
        <v>728</v>
      </c>
      <c r="AC62" s="42" t="s">
        <v>88</v>
      </c>
      <c r="AG62" s="40"/>
    </row>
    <row r="63" spans="1:33" x14ac:dyDescent="0.25">
      <c r="A63" s="48">
        <v>62</v>
      </c>
      <c r="C63" s="42" t="s">
        <v>85</v>
      </c>
      <c r="H63" s="48">
        <v>292</v>
      </c>
      <c r="J63" s="42" t="s">
        <v>88</v>
      </c>
      <c r="O63" s="42">
        <v>466</v>
      </c>
      <c r="Q63" s="42" t="s">
        <v>85</v>
      </c>
      <c r="U63" s="48">
        <v>605</v>
      </c>
      <c r="V63" s="48"/>
      <c r="W63" s="48" t="s">
        <v>86</v>
      </c>
      <c r="X63" s="49"/>
      <c r="AA63" s="42">
        <v>729</v>
      </c>
      <c r="AC63" s="42" t="s">
        <v>88</v>
      </c>
      <c r="AG63" s="40"/>
    </row>
    <row r="64" spans="1:33" x14ac:dyDescent="0.25">
      <c r="A64" s="48">
        <v>63</v>
      </c>
      <c r="C64" s="42" t="s">
        <v>85</v>
      </c>
      <c r="H64" s="48">
        <v>293</v>
      </c>
      <c r="J64" s="42" t="s">
        <v>85</v>
      </c>
      <c r="O64" s="42">
        <v>467</v>
      </c>
      <c r="Q64" s="42" t="s">
        <v>87</v>
      </c>
      <c r="U64" s="48">
        <v>606</v>
      </c>
      <c r="V64" s="48"/>
      <c r="W64" s="48"/>
      <c r="X64" s="49"/>
      <c r="AA64" s="42">
        <v>730</v>
      </c>
      <c r="AC64" s="42" t="s">
        <v>85</v>
      </c>
      <c r="AG64" s="40"/>
    </row>
    <row r="65" spans="1:33" x14ac:dyDescent="0.25">
      <c r="A65" s="48">
        <v>64</v>
      </c>
      <c r="C65" s="42" t="s">
        <v>87</v>
      </c>
      <c r="H65" s="48">
        <v>294</v>
      </c>
      <c r="J65" s="42" t="s">
        <v>85</v>
      </c>
      <c r="O65" s="42">
        <v>468</v>
      </c>
      <c r="Q65" s="42" t="s">
        <v>88</v>
      </c>
      <c r="U65" s="48">
        <v>607</v>
      </c>
      <c r="V65" s="48"/>
      <c r="W65" s="48"/>
      <c r="X65" s="49"/>
      <c r="AA65" s="42">
        <v>731</v>
      </c>
      <c r="AC65" s="42" t="s">
        <v>87</v>
      </c>
      <c r="AG65" s="40"/>
    </row>
    <row r="66" spans="1:33" x14ac:dyDescent="0.25">
      <c r="A66" s="49">
        <v>65</v>
      </c>
      <c r="C66" s="42" t="s">
        <v>89</v>
      </c>
      <c r="H66" s="48">
        <v>295</v>
      </c>
      <c r="J66" s="42" t="s">
        <v>87</v>
      </c>
      <c r="O66" s="42">
        <v>469</v>
      </c>
      <c r="Q66" s="42" t="s">
        <v>89</v>
      </c>
      <c r="U66" s="48">
        <v>608</v>
      </c>
      <c r="V66" s="48"/>
      <c r="W66" s="48"/>
      <c r="X66" s="49"/>
      <c r="AA66" s="42">
        <v>732</v>
      </c>
      <c r="AC66" s="42" t="s">
        <v>85</v>
      </c>
      <c r="AG66" s="40"/>
    </row>
    <row r="67" spans="1:33" x14ac:dyDescent="0.25">
      <c r="A67" s="48">
        <v>66</v>
      </c>
      <c r="C67" s="42" t="s">
        <v>89</v>
      </c>
      <c r="H67" s="48">
        <v>296</v>
      </c>
      <c r="J67" s="42" t="s">
        <v>85</v>
      </c>
      <c r="O67" s="42">
        <v>470</v>
      </c>
      <c r="Q67" s="42" t="s">
        <v>86</v>
      </c>
      <c r="U67" s="48">
        <v>609</v>
      </c>
      <c r="V67" s="48"/>
      <c r="W67" s="48"/>
      <c r="X67" s="49"/>
      <c r="AA67" s="42">
        <v>733</v>
      </c>
      <c r="AC67" s="42" t="s">
        <v>89</v>
      </c>
      <c r="AG67" s="40"/>
    </row>
    <row r="68" spans="1:33" x14ac:dyDescent="0.25">
      <c r="A68" s="48">
        <v>67</v>
      </c>
      <c r="C68" s="42" t="s">
        <v>88</v>
      </c>
      <c r="H68" s="48">
        <v>297</v>
      </c>
      <c r="J68" s="42" t="s">
        <v>87</v>
      </c>
      <c r="O68" s="42">
        <v>471</v>
      </c>
      <c r="Q68" s="42" t="s">
        <v>86</v>
      </c>
      <c r="U68" s="48">
        <v>610</v>
      </c>
      <c r="V68" s="48"/>
      <c r="W68" s="48"/>
      <c r="X68" s="49"/>
      <c r="AA68" s="42">
        <v>734</v>
      </c>
      <c r="AC68" s="42" t="s">
        <v>89</v>
      </c>
      <c r="AG68" s="40"/>
    </row>
    <row r="69" spans="1:33" x14ac:dyDescent="0.25">
      <c r="A69" s="48">
        <v>68</v>
      </c>
      <c r="C69" s="42" t="s">
        <v>87</v>
      </c>
      <c r="H69" s="48">
        <v>298</v>
      </c>
      <c r="J69" s="42" t="s">
        <v>85</v>
      </c>
      <c r="O69" s="42">
        <v>472</v>
      </c>
      <c r="Q69" s="42" t="s">
        <v>89</v>
      </c>
      <c r="U69" s="48">
        <v>611</v>
      </c>
      <c r="V69" s="48"/>
      <c r="W69" s="48"/>
      <c r="X69" s="49"/>
      <c r="AA69" s="42">
        <v>735</v>
      </c>
      <c r="AC69" s="42" t="s">
        <v>86</v>
      </c>
      <c r="AG69" s="40"/>
    </row>
    <row r="70" spans="1:33" x14ac:dyDescent="0.25">
      <c r="A70" s="48">
        <v>69</v>
      </c>
      <c r="C70" s="42" t="s">
        <v>87</v>
      </c>
      <c r="H70" s="48">
        <v>299</v>
      </c>
      <c r="J70" s="42" t="s">
        <v>88</v>
      </c>
      <c r="O70" s="42">
        <v>473</v>
      </c>
      <c r="Q70" s="42" t="s">
        <v>85</v>
      </c>
      <c r="U70" s="48">
        <v>612</v>
      </c>
      <c r="V70" s="48"/>
      <c r="W70" s="48"/>
      <c r="X70" s="49"/>
      <c r="AA70" s="42">
        <v>736</v>
      </c>
      <c r="AC70" s="42" t="s">
        <v>89</v>
      </c>
      <c r="AG70" s="40"/>
    </row>
    <row r="71" spans="1:33" x14ac:dyDescent="0.25">
      <c r="A71" s="48">
        <v>70</v>
      </c>
      <c r="C71" s="42" t="s">
        <v>87</v>
      </c>
      <c r="H71" s="48">
        <v>300</v>
      </c>
      <c r="I71" s="48"/>
      <c r="J71" s="48" t="s">
        <v>88</v>
      </c>
      <c r="K71" s="48"/>
      <c r="L71" s="48"/>
      <c r="M71" s="49"/>
      <c r="O71" s="48">
        <v>474</v>
      </c>
      <c r="P71" s="48"/>
      <c r="Q71" s="48" t="s">
        <v>87</v>
      </c>
      <c r="R71" s="48"/>
      <c r="S71" s="49"/>
      <c r="U71" s="48">
        <v>613</v>
      </c>
      <c r="V71" s="48"/>
      <c r="W71" s="48"/>
      <c r="X71" s="49"/>
      <c r="AA71" s="42">
        <v>737</v>
      </c>
      <c r="AC71" s="42" t="s">
        <v>89</v>
      </c>
      <c r="AG71" s="40"/>
    </row>
    <row r="72" spans="1:33" x14ac:dyDescent="0.25">
      <c r="A72" s="48">
        <v>71</v>
      </c>
      <c r="C72" s="42" t="s">
        <v>87</v>
      </c>
      <c r="H72" s="48">
        <v>301</v>
      </c>
      <c r="J72" s="42" t="s">
        <v>89</v>
      </c>
      <c r="O72" s="42">
        <v>475</v>
      </c>
      <c r="Q72" s="42" t="s">
        <v>87</v>
      </c>
      <c r="U72" s="48">
        <v>614</v>
      </c>
      <c r="V72" s="48"/>
      <c r="W72" s="48"/>
      <c r="X72" s="49"/>
      <c r="AA72" s="42">
        <v>738</v>
      </c>
      <c r="AC72" s="42" t="s">
        <v>89</v>
      </c>
      <c r="AG72" s="40"/>
    </row>
    <row r="73" spans="1:33" x14ac:dyDescent="0.25">
      <c r="A73" s="48">
        <v>72</v>
      </c>
      <c r="C73" s="42" t="s">
        <v>87</v>
      </c>
      <c r="H73" s="48">
        <v>302</v>
      </c>
      <c r="J73" s="42" t="s">
        <v>88</v>
      </c>
      <c r="O73" s="42">
        <v>476</v>
      </c>
      <c r="Q73" s="42" t="s">
        <v>89</v>
      </c>
      <c r="U73" s="48">
        <v>615</v>
      </c>
      <c r="V73" s="48"/>
      <c r="W73" s="48"/>
      <c r="X73" s="49"/>
      <c r="AA73" s="42">
        <v>739</v>
      </c>
      <c r="AC73" s="42" t="s">
        <v>86</v>
      </c>
      <c r="AG73" s="40"/>
    </row>
    <row r="74" spans="1:33" x14ac:dyDescent="0.25">
      <c r="A74" s="48">
        <v>73</v>
      </c>
      <c r="C74" s="42" t="s">
        <v>89</v>
      </c>
      <c r="H74" s="48">
        <v>303</v>
      </c>
      <c r="J74" s="42" t="s">
        <v>89</v>
      </c>
      <c r="O74" s="42">
        <v>477</v>
      </c>
      <c r="Q74" s="42" t="s">
        <v>88</v>
      </c>
      <c r="U74" s="48">
        <v>616</v>
      </c>
      <c r="V74" s="48"/>
      <c r="W74" s="48"/>
      <c r="X74" s="49"/>
      <c r="AA74" s="42">
        <v>740</v>
      </c>
      <c r="AC74" s="42" t="s">
        <v>85</v>
      </c>
      <c r="AG74" s="40"/>
    </row>
    <row r="75" spans="1:33" x14ac:dyDescent="0.25">
      <c r="A75" s="48">
        <v>74</v>
      </c>
      <c r="C75" s="42" t="s">
        <v>87</v>
      </c>
      <c r="H75" s="48">
        <v>304</v>
      </c>
      <c r="J75" s="42" t="s">
        <v>87</v>
      </c>
      <c r="O75" s="42">
        <v>478</v>
      </c>
      <c r="Q75" s="42" t="s">
        <v>89</v>
      </c>
      <c r="U75" s="48">
        <v>617</v>
      </c>
      <c r="V75" s="48"/>
      <c r="W75" s="48"/>
      <c r="X75" s="49"/>
      <c r="AA75" s="42">
        <v>741</v>
      </c>
      <c r="AC75" s="42" t="s">
        <v>89</v>
      </c>
      <c r="AG75" s="40"/>
    </row>
    <row r="76" spans="1:33" x14ac:dyDescent="0.25">
      <c r="A76" s="48">
        <v>75</v>
      </c>
      <c r="C76" s="42" t="s">
        <v>87</v>
      </c>
      <c r="H76" s="48">
        <v>305</v>
      </c>
      <c r="J76" s="42" t="s">
        <v>88</v>
      </c>
      <c r="O76" s="42">
        <v>479</v>
      </c>
      <c r="Q76" s="42" t="s">
        <v>85</v>
      </c>
      <c r="U76" s="48">
        <v>618</v>
      </c>
      <c r="V76" s="48"/>
      <c r="W76" s="48"/>
      <c r="X76" s="49"/>
      <c r="AA76" s="42">
        <v>742</v>
      </c>
      <c r="AC76" s="42" t="s">
        <v>86</v>
      </c>
      <c r="AG76" s="40"/>
    </row>
    <row r="77" spans="1:33" x14ac:dyDescent="0.25">
      <c r="A77" s="48">
        <v>76</v>
      </c>
      <c r="C77" s="42" t="s">
        <v>88</v>
      </c>
      <c r="H77" s="48">
        <v>306</v>
      </c>
      <c r="J77" s="42" t="s">
        <v>88</v>
      </c>
      <c r="O77" s="42">
        <v>480</v>
      </c>
      <c r="Q77" s="42" t="s">
        <v>87</v>
      </c>
      <c r="U77" s="48">
        <v>619</v>
      </c>
      <c r="V77" s="48"/>
      <c r="W77" s="48"/>
      <c r="X77" s="49"/>
      <c r="AA77" s="42">
        <v>743</v>
      </c>
      <c r="AC77" s="42" t="s">
        <v>85</v>
      </c>
      <c r="AG77" s="40"/>
    </row>
    <row r="78" spans="1:33" x14ac:dyDescent="0.25">
      <c r="A78" s="48">
        <v>77</v>
      </c>
      <c r="C78" s="42" t="s">
        <v>85</v>
      </c>
      <c r="H78" s="48">
        <v>307</v>
      </c>
      <c r="J78" s="42" t="s">
        <v>87</v>
      </c>
      <c r="O78" s="42">
        <v>481</v>
      </c>
      <c r="Q78" s="42" t="s">
        <v>85</v>
      </c>
      <c r="U78" s="48">
        <v>620</v>
      </c>
      <c r="V78" s="48"/>
      <c r="W78" s="48"/>
      <c r="X78" s="49"/>
      <c r="AA78" s="42">
        <v>744</v>
      </c>
      <c r="AC78" s="42" t="s">
        <v>85</v>
      </c>
      <c r="AG78" s="40"/>
    </row>
    <row r="79" spans="1:33" x14ac:dyDescent="0.25">
      <c r="A79" s="48">
        <v>78</v>
      </c>
      <c r="C79" s="42" t="s">
        <v>89</v>
      </c>
      <c r="H79" s="48">
        <v>308</v>
      </c>
      <c r="J79" s="42" t="s">
        <v>85</v>
      </c>
      <c r="O79" s="42">
        <v>482</v>
      </c>
      <c r="Q79" s="42" t="s">
        <v>89</v>
      </c>
      <c r="U79" s="48">
        <v>621</v>
      </c>
      <c r="V79" s="48"/>
      <c r="W79" s="48"/>
      <c r="X79" s="49"/>
      <c r="AA79" s="42">
        <v>745</v>
      </c>
      <c r="AC79" s="42" t="s">
        <v>86</v>
      </c>
      <c r="AG79" s="40"/>
    </row>
    <row r="80" spans="1:33" x14ac:dyDescent="0.25">
      <c r="A80" s="48">
        <v>79</v>
      </c>
      <c r="C80" s="42" t="s">
        <v>85</v>
      </c>
      <c r="H80" s="48">
        <v>309</v>
      </c>
      <c r="J80" s="42" t="s">
        <v>88</v>
      </c>
      <c r="O80" s="42">
        <v>483</v>
      </c>
      <c r="Q80" s="42" t="s">
        <v>87</v>
      </c>
      <c r="U80" s="48">
        <v>622</v>
      </c>
      <c r="V80" s="48"/>
      <c r="W80" s="48"/>
      <c r="X80" s="49"/>
      <c r="AA80" s="42">
        <v>746</v>
      </c>
      <c r="AC80" s="42" t="s">
        <v>86</v>
      </c>
      <c r="AG80" s="40"/>
    </row>
    <row r="81" spans="1:33" x14ac:dyDescent="0.25">
      <c r="A81" s="48">
        <v>80</v>
      </c>
      <c r="C81" s="42" t="s">
        <v>85</v>
      </c>
      <c r="H81" s="48">
        <v>310</v>
      </c>
      <c r="J81" s="42" t="s">
        <v>87</v>
      </c>
      <c r="O81" s="42">
        <v>484</v>
      </c>
      <c r="Q81" s="42" t="s">
        <v>88</v>
      </c>
      <c r="U81" s="48">
        <v>623</v>
      </c>
      <c r="V81" s="48"/>
      <c r="W81" s="48"/>
      <c r="X81" s="49"/>
      <c r="AA81" s="42">
        <v>747</v>
      </c>
      <c r="AC81" s="42" t="s">
        <v>87</v>
      </c>
      <c r="AG81" s="40"/>
    </row>
    <row r="82" spans="1:33" x14ac:dyDescent="0.25">
      <c r="A82" s="48">
        <v>81</v>
      </c>
      <c r="C82" s="42" t="s">
        <v>87</v>
      </c>
      <c r="H82" s="48">
        <v>311</v>
      </c>
      <c r="J82" s="42" t="s">
        <v>85</v>
      </c>
      <c r="O82" s="42">
        <v>485</v>
      </c>
      <c r="Q82" s="42" t="s">
        <v>88</v>
      </c>
      <c r="U82" s="48">
        <v>624</v>
      </c>
      <c r="V82" s="48"/>
      <c r="W82" s="48"/>
      <c r="X82" s="49"/>
      <c r="AA82" s="42">
        <v>748</v>
      </c>
      <c r="AC82" s="42" t="s">
        <v>89</v>
      </c>
      <c r="AG82" s="40"/>
    </row>
    <row r="83" spans="1:33" x14ac:dyDescent="0.25">
      <c r="A83" s="48">
        <v>82</v>
      </c>
      <c r="C83" s="42" t="s">
        <v>89</v>
      </c>
      <c r="H83" s="48">
        <v>312</v>
      </c>
      <c r="J83" s="42" t="s">
        <v>85</v>
      </c>
      <c r="O83" s="42">
        <v>486</v>
      </c>
      <c r="Q83" s="42" t="s">
        <v>85</v>
      </c>
      <c r="U83" s="48">
        <v>625</v>
      </c>
      <c r="V83" s="48"/>
      <c r="W83" s="48"/>
      <c r="X83" s="49"/>
      <c r="AA83" s="42">
        <v>749</v>
      </c>
      <c r="AC83" s="42" t="s">
        <v>89</v>
      </c>
      <c r="AG83" s="40"/>
    </row>
    <row r="84" spans="1:33" x14ac:dyDescent="0.25">
      <c r="A84" s="48">
        <v>83</v>
      </c>
      <c r="C84" s="42" t="s">
        <v>89</v>
      </c>
      <c r="H84" s="48">
        <v>313</v>
      </c>
      <c r="J84" s="42" t="s">
        <v>85</v>
      </c>
      <c r="O84" s="42">
        <v>487</v>
      </c>
      <c r="Q84" s="42" t="s">
        <v>86</v>
      </c>
      <c r="U84" s="48">
        <v>626</v>
      </c>
      <c r="V84" s="48"/>
      <c r="W84" s="48"/>
      <c r="X84" s="49"/>
      <c r="AA84" s="42">
        <v>750</v>
      </c>
      <c r="AC84" s="42" t="s">
        <v>86</v>
      </c>
      <c r="AG84" s="40"/>
    </row>
    <row r="85" spans="1:33" x14ac:dyDescent="0.25">
      <c r="A85" s="48">
        <v>84</v>
      </c>
      <c r="C85" s="42" t="s">
        <v>89</v>
      </c>
      <c r="H85" s="48">
        <v>314</v>
      </c>
      <c r="J85" s="42" t="s">
        <v>86</v>
      </c>
      <c r="O85" s="42">
        <v>488</v>
      </c>
      <c r="Q85" s="42" t="s">
        <v>89</v>
      </c>
      <c r="U85" s="48">
        <v>627</v>
      </c>
      <c r="V85" s="48"/>
      <c r="W85" s="48"/>
      <c r="X85" s="49"/>
      <c r="AA85" s="42">
        <v>751</v>
      </c>
      <c r="AC85" s="42" t="s">
        <v>85</v>
      </c>
      <c r="AG85" s="40"/>
    </row>
    <row r="86" spans="1:33" x14ac:dyDescent="0.25">
      <c r="A86" s="48">
        <v>85</v>
      </c>
      <c r="C86" s="42" t="s">
        <v>89</v>
      </c>
      <c r="H86" s="48">
        <v>315</v>
      </c>
      <c r="J86" s="42" t="s">
        <v>88</v>
      </c>
      <c r="O86" s="42">
        <v>489</v>
      </c>
      <c r="Q86" s="42" t="s">
        <v>86</v>
      </c>
      <c r="U86" s="48">
        <v>628</v>
      </c>
      <c r="V86" s="48"/>
      <c r="W86" s="48"/>
      <c r="X86" s="49"/>
      <c r="AA86" s="42">
        <v>752</v>
      </c>
      <c r="AC86" s="42" t="s">
        <v>86</v>
      </c>
      <c r="AG86" s="40"/>
    </row>
    <row r="87" spans="1:33" x14ac:dyDescent="0.25">
      <c r="A87" s="48">
        <v>86</v>
      </c>
      <c r="C87" s="42" t="s">
        <v>85</v>
      </c>
      <c r="H87" s="48">
        <v>316</v>
      </c>
      <c r="J87" s="42" t="s">
        <v>88</v>
      </c>
      <c r="O87" s="42">
        <v>490</v>
      </c>
      <c r="Q87" s="42" t="s">
        <v>86</v>
      </c>
      <c r="U87" s="48">
        <v>629</v>
      </c>
      <c r="V87" s="48"/>
      <c r="W87" s="48"/>
      <c r="X87" s="49"/>
      <c r="AA87" s="42">
        <v>753</v>
      </c>
      <c r="AC87" s="42" t="s">
        <v>87</v>
      </c>
      <c r="AG87" s="40"/>
    </row>
    <row r="88" spans="1:33" x14ac:dyDescent="0.25">
      <c r="A88" s="48">
        <v>87</v>
      </c>
      <c r="C88" s="42" t="s">
        <v>89</v>
      </c>
      <c r="H88" s="48">
        <v>317</v>
      </c>
      <c r="J88" s="42" t="s">
        <v>88</v>
      </c>
      <c r="O88" s="42">
        <v>491</v>
      </c>
      <c r="Q88" s="42" t="s">
        <v>87</v>
      </c>
      <c r="U88" s="48">
        <v>630</v>
      </c>
      <c r="V88" s="48"/>
      <c r="W88" s="48"/>
      <c r="X88" s="49"/>
      <c r="AA88" s="48">
        <v>754</v>
      </c>
      <c r="AB88" s="48"/>
      <c r="AC88" s="48" t="s">
        <v>87</v>
      </c>
      <c r="AD88" s="49"/>
      <c r="AG88" s="40"/>
    </row>
    <row r="89" spans="1:33" x14ac:dyDescent="0.25">
      <c r="A89" s="48">
        <v>88</v>
      </c>
      <c r="C89" s="42" t="s">
        <v>86</v>
      </c>
      <c r="H89" s="48">
        <v>318</v>
      </c>
      <c r="J89" s="42" t="s">
        <v>88</v>
      </c>
      <c r="O89" s="42">
        <v>492</v>
      </c>
      <c r="Q89" s="42" t="s">
        <v>88</v>
      </c>
      <c r="U89" s="48">
        <v>631</v>
      </c>
      <c r="V89" s="48"/>
      <c r="W89" s="48"/>
      <c r="X89" s="49"/>
      <c r="AA89" s="48">
        <v>755</v>
      </c>
      <c r="AB89" s="48"/>
      <c r="AC89" s="48" t="s">
        <v>89</v>
      </c>
      <c r="AD89" s="49"/>
      <c r="AG89" s="40"/>
    </row>
    <row r="90" spans="1:33" x14ac:dyDescent="0.25">
      <c r="A90" s="48">
        <v>89</v>
      </c>
      <c r="C90" s="42" t="s">
        <v>86</v>
      </c>
      <c r="H90" s="48">
        <v>319</v>
      </c>
      <c r="J90" s="42" t="s">
        <v>89</v>
      </c>
      <c r="O90" s="42">
        <v>493</v>
      </c>
      <c r="Q90" s="42" t="s">
        <v>85</v>
      </c>
      <c r="U90" s="48">
        <v>632</v>
      </c>
      <c r="V90" s="48"/>
      <c r="W90" s="48"/>
      <c r="X90" s="49"/>
      <c r="AA90" s="48">
        <v>756</v>
      </c>
      <c r="AB90" s="48"/>
      <c r="AC90" s="48"/>
      <c r="AD90" s="49"/>
      <c r="AG90" s="40"/>
    </row>
    <row r="91" spans="1:33" x14ac:dyDescent="0.25">
      <c r="A91" s="48">
        <v>90</v>
      </c>
      <c r="C91" s="42" t="s">
        <v>85</v>
      </c>
      <c r="H91" s="48">
        <v>320</v>
      </c>
      <c r="J91" s="42" t="s">
        <v>86</v>
      </c>
      <c r="O91" s="42">
        <v>494</v>
      </c>
      <c r="Q91" s="42" t="s">
        <v>89</v>
      </c>
      <c r="U91" s="48">
        <v>633</v>
      </c>
      <c r="V91" s="48"/>
      <c r="W91" s="48"/>
      <c r="X91" s="49"/>
      <c r="AA91" s="48">
        <v>757</v>
      </c>
      <c r="AB91" s="48"/>
      <c r="AC91" s="48"/>
      <c r="AD91" s="49"/>
      <c r="AG91" s="40"/>
    </row>
    <row r="92" spans="1:33" x14ac:dyDescent="0.25">
      <c r="A92" s="48">
        <v>91</v>
      </c>
      <c r="C92" s="42" t="s">
        <v>87</v>
      </c>
      <c r="H92" s="48">
        <v>321</v>
      </c>
      <c r="J92" s="42" t="s">
        <v>87</v>
      </c>
      <c r="O92" s="42">
        <v>495</v>
      </c>
      <c r="Q92" s="42" t="s">
        <v>87</v>
      </c>
      <c r="U92" s="48">
        <v>634</v>
      </c>
      <c r="V92" s="48"/>
      <c r="W92" s="48"/>
      <c r="X92" s="49"/>
      <c r="AA92" s="48">
        <v>758</v>
      </c>
      <c r="AB92" s="48"/>
      <c r="AC92" s="48"/>
      <c r="AD92" s="49"/>
      <c r="AG92" s="40"/>
    </row>
    <row r="93" spans="1:33" x14ac:dyDescent="0.25">
      <c r="A93" s="48">
        <v>92</v>
      </c>
      <c r="C93" s="42" t="s">
        <v>86</v>
      </c>
      <c r="H93" s="48">
        <v>322</v>
      </c>
      <c r="J93" s="42" t="s">
        <v>89</v>
      </c>
      <c r="O93" s="42">
        <v>496</v>
      </c>
      <c r="Q93" s="42" t="s">
        <v>85</v>
      </c>
      <c r="U93" s="48">
        <v>635</v>
      </c>
      <c r="V93" s="48"/>
      <c r="W93" s="48"/>
      <c r="X93" s="49"/>
      <c r="AA93" s="48">
        <v>759</v>
      </c>
      <c r="AB93" s="48"/>
      <c r="AC93" s="48"/>
      <c r="AD93" s="49"/>
      <c r="AG93" s="40"/>
    </row>
    <row r="94" spans="1:33" x14ac:dyDescent="0.25">
      <c r="A94" s="48">
        <v>93</v>
      </c>
      <c r="C94" s="42" t="s">
        <v>85</v>
      </c>
      <c r="H94" s="48">
        <v>323</v>
      </c>
      <c r="J94" s="42" t="s">
        <v>88</v>
      </c>
      <c r="O94" s="42">
        <v>497</v>
      </c>
      <c r="Q94" s="42" t="s">
        <v>85</v>
      </c>
      <c r="U94" s="48">
        <v>636</v>
      </c>
      <c r="V94" s="48"/>
      <c r="W94" s="48"/>
      <c r="X94" s="49"/>
      <c r="AA94" s="48">
        <v>760</v>
      </c>
      <c r="AB94" s="48"/>
      <c r="AC94" s="48"/>
      <c r="AD94" s="49"/>
      <c r="AG94" s="40"/>
    </row>
    <row r="95" spans="1:33" x14ac:dyDescent="0.25">
      <c r="A95" s="48">
        <v>94</v>
      </c>
      <c r="C95" s="42" t="s">
        <v>87</v>
      </c>
      <c r="H95" s="48">
        <v>324</v>
      </c>
      <c r="J95" s="42" t="s">
        <v>86</v>
      </c>
      <c r="O95" s="42">
        <v>498</v>
      </c>
      <c r="Q95" s="42" t="s">
        <v>87</v>
      </c>
      <c r="U95" s="48">
        <v>637</v>
      </c>
      <c r="V95" s="48"/>
      <c r="W95" s="48"/>
      <c r="X95" s="49"/>
      <c r="AA95" s="48">
        <v>761</v>
      </c>
      <c r="AB95" s="48"/>
      <c r="AC95" s="48"/>
      <c r="AD95" s="49"/>
      <c r="AG95" s="40"/>
    </row>
    <row r="96" spans="1:33" x14ac:dyDescent="0.25">
      <c r="A96" s="48">
        <v>95</v>
      </c>
      <c r="C96" s="42" t="s">
        <v>89</v>
      </c>
      <c r="H96" s="48">
        <v>325</v>
      </c>
      <c r="J96" s="42" t="s">
        <v>89</v>
      </c>
      <c r="O96" s="42">
        <v>499</v>
      </c>
      <c r="Q96" s="42" t="s">
        <v>89</v>
      </c>
      <c r="U96" s="48">
        <v>638</v>
      </c>
      <c r="V96" s="48"/>
      <c r="W96" s="48"/>
      <c r="X96" s="49"/>
      <c r="AA96" s="48">
        <v>762</v>
      </c>
      <c r="AB96" s="48"/>
      <c r="AC96" s="48"/>
      <c r="AD96" s="49"/>
      <c r="AG96" s="40"/>
    </row>
    <row r="97" spans="1:33" x14ac:dyDescent="0.25">
      <c r="A97" s="48">
        <v>96</v>
      </c>
      <c r="C97" s="42" t="s">
        <v>85</v>
      </c>
      <c r="H97" s="48">
        <v>326</v>
      </c>
      <c r="J97" s="42" t="s">
        <v>86</v>
      </c>
      <c r="O97" s="42">
        <v>500</v>
      </c>
      <c r="Q97" s="42" t="s">
        <v>88</v>
      </c>
      <c r="U97" s="48">
        <v>639</v>
      </c>
      <c r="V97" s="48"/>
      <c r="W97" s="48"/>
      <c r="X97" s="49"/>
      <c r="AA97" s="48">
        <v>763</v>
      </c>
      <c r="AB97" s="48"/>
      <c r="AC97" s="48"/>
      <c r="AD97" s="49"/>
      <c r="AG97" s="40"/>
    </row>
    <row r="98" spans="1:33" x14ac:dyDescent="0.25">
      <c r="A98" s="48">
        <v>97</v>
      </c>
      <c r="C98" s="42" t="s">
        <v>85</v>
      </c>
      <c r="H98" s="48">
        <v>327</v>
      </c>
      <c r="J98" s="42" t="s">
        <v>85</v>
      </c>
      <c r="O98" s="42">
        <v>501</v>
      </c>
      <c r="Q98" s="42" t="s">
        <v>87</v>
      </c>
      <c r="U98" s="48">
        <v>640</v>
      </c>
      <c r="V98" s="48"/>
      <c r="W98" s="48"/>
      <c r="X98" s="49"/>
      <c r="AA98" s="48">
        <v>764</v>
      </c>
      <c r="AB98" s="48"/>
      <c r="AC98" s="48"/>
      <c r="AD98" s="49"/>
      <c r="AG98" s="40"/>
    </row>
    <row r="99" spans="1:33" x14ac:dyDescent="0.25">
      <c r="A99" s="48">
        <v>98</v>
      </c>
      <c r="C99" s="42" t="s">
        <v>87</v>
      </c>
      <c r="H99" s="48">
        <v>328</v>
      </c>
      <c r="J99" s="42" t="s">
        <v>86</v>
      </c>
      <c r="O99" s="42">
        <v>502</v>
      </c>
      <c r="Q99" s="42" t="s">
        <v>86</v>
      </c>
      <c r="U99" s="48">
        <v>641</v>
      </c>
      <c r="V99" s="48"/>
      <c r="W99" s="48"/>
      <c r="X99" s="49"/>
      <c r="AA99" s="48">
        <v>765</v>
      </c>
      <c r="AB99" s="48"/>
      <c r="AC99" s="48"/>
      <c r="AD99" s="49"/>
      <c r="AG99" s="40"/>
    </row>
    <row r="100" spans="1:33" x14ac:dyDescent="0.25">
      <c r="A100" s="48">
        <v>99</v>
      </c>
      <c r="C100" s="42" t="s">
        <v>85</v>
      </c>
      <c r="H100" s="48">
        <v>329</v>
      </c>
      <c r="J100" s="42" t="s">
        <v>87</v>
      </c>
      <c r="O100" s="42">
        <v>503</v>
      </c>
      <c r="Q100" s="42" t="s">
        <v>88</v>
      </c>
      <c r="U100" s="48">
        <v>642</v>
      </c>
      <c r="V100" s="48"/>
      <c r="W100" s="48"/>
      <c r="X100" s="49"/>
      <c r="AA100" s="48">
        <v>766</v>
      </c>
      <c r="AB100" s="48"/>
      <c r="AC100" s="48"/>
      <c r="AD100" s="49"/>
      <c r="AG100" s="40"/>
    </row>
    <row r="101" spans="1:33" x14ac:dyDescent="0.25">
      <c r="A101" s="48">
        <v>100</v>
      </c>
      <c r="C101" s="42" t="s">
        <v>86</v>
      </c>
      <c r="H101" s="48">
        <v>330</v>
      </c>
      <c r="J101" s="42" t="s">
        <v>86</v>
      </c>
      <c r="O101" s="42">
        <v>504</v>
      </c>
      <c r="Q101" s="42" t="s">
        <v>87</v>
      </c>
      <c r="U101" s="48">
        <v>643</v>
      </c>
      <c r="V101" s="48"/>
      <c r="W101" s="48"/>
      <c r="X101" s="49"/>
      <c r="AA101" s="48">
        <v>767</v>
      </c>
      <c r="AB101" s="48"/>
      <c r="AC101" s="48"/>
      <c r="AD101" s="49"/>
      <c r="AG101" s="40"/>
    </row>
    <row r="102" spans="1:33" x14ac:dyDescent="0.25">
      <c r="A102" s="48">
        <v>101</v>
      </c>
      <c r="C102" s="42" t="s">
        <v>85</v>
      </c>
      <c r="H102" s="48">
        <v>331</v>
      </c>
      <c r="J102" s="42" t="s">
        <v>88</v>
      </c>
      <c r="O102" s="42">
        <v>505</v>
      </c>
      <c r="Q102" s="42" t="s">
        <v>86</v>
      </c>
      <c r="U102" s="48">
        <v>644</v>
      </c>
      <c r="V102" s="48"/>
      <c r="W102" s="48"/>
      <c r="X102" s="49"/>
      <c r="AA102" s="48">
        <v>768</v>
      </c>
      <c r="AB102" s="48"/>
      <c r="AC102" s="48"/>
      <c r="AD102" s="49"/>
      <c r="AG102" s="40"/>
    </row>
    <row r="103" spans="1:33" x14ac:dyDescent="0.25">
      <c r="A103" s="48">
        <v>102</v>
      </c>
      <c r="C103" s="42" t="s">
        <v>87</v>
      </c>
      <c r="H103" s="48">
        <v>332</v>
      </c>
      <c r="J103" s="42" t="s">
        <v>88</v>
      </c>
      <c r="O103" s="42">
        <v>506</v>
      </c>
      <c r="Q103" s="42" t="s">
        <v>86</v>
      </c>
      <c r="U103" s="48">
        <v>645</v>
      </c>
      <c r="V103" s="48"/>
      <c r="W103" s="48"/>
      <c r="X103" s="49"/>
      <c r="AA103" s="48">
        <v>769</v>
      </c>
      <c r="AB103" s="48"/>
      <c r="AC103" s="48"/>
      <c r="AD103" s="49"/>
      <c r="AG103" s="40"/>
    </row>
    <row r="104" spans="1:33" x14ac:dyDescent="0.25">
      <c r="A104" s="48">
        <v>103</v>
      </c>
      <c r="C104" s="42" t="s">
        <v>87</v>
      </c>
      <c r="H104" s="48">
        <v>333</v>
      </c>
      <c r="J104" s="42" t="s">
        <v>87</v>
      </c>
      <c r="O104" s="42">
        <v>507</v>
      </c>
      <c r="Q104" s="42" t="s">
        <v>87</v>
      </c>
      <c r="U104" s="48">
        <v>646</v>
      </c>
      <c r="V104" s="48"/>
      <c r="W104" s="48" t="s">
        <v>86</v>
      </c>
      <c r="X104" s="49"/>
      <c r="AA104" s="48">
        <v>770</v>
      </c>
      <c r="AB104" s="48"/>
      <c r="AC104" s="48"/>
      <c r="AD104" s="49"/>
      <c r="AG104" s="40"/>
    </row>
    <row r="105" spans="1:33" x14ac:dyDescent="0.25">
      <c r="A105" s="48">
        <v>104</v>
      </c>
      <c r="C105" s="42" t="s">
        <v>88</v>
      </c>
      <c r="H105" s="48">
        <v>334</v>
      </c>
      <c r="J105" s="42" t="s">
        <v>86</v>
      </c>
      <c r="O105" s="42">
        <v>508</v>
      </c>
      <c r="Q105" s="42" t="s">
        <v>85</v>
      </c>
      <c r="U105" s="48">
        <v>647</v>
      </c>
      <c r="V105" s="48"/>
      <c r="W105" s="48" t="s">
        <v>88</v>
      </c>
      <c r="X105" s="49"/>
      <c r="AA105" s="48">
        <v>771</v>
      </c>
      <c r="AB105" s="48"/>
      <c r="AC105" s="48"/>
      <c r="AD105" s="49"/>
      <c r="AG105" s="40"/>
    </row>
    <row r="106" spans="1:33" x14ac:dyDescent="0.25">
      <c r="A106" s="48">
        <v>105</v>
      </c>
      <c r="C106" s="42" t="s">
        <v>89</v>
      </c>
      <c r="H106" s="48">
        <v>335</v>
      </c>
      <c r="J106" s="42" t="s">
        <v>86</v>
      </c>
      <c r="O106" s="42">
        <v>509</v>
      </c>
      <c r="Q106" s="42" t="s">
        <v>87</v>
      </c>
      <c r="U106" s="48">
        <v>648</v>
      </c>
      <c r="V106" s="48"/>
      <c r="W106" s="48" t="s">
        <v>88</v>
      </c>
      <c r="X106" s="49"/>
      <c r="AA106" s="48">
        <v>772</v>
      </c>
      <c r="AB106" s="48"/>
      <c r="AC106" s="48"/>
      <c r="AD106" s="49"/>
      <c r="AG106" s="40"/>
    </row>
    <row r="107" spans="1:33" x14ac:dyDescent="0.25">
      <c r="A107" s="48">
        <v>106</v>
      </c>
      <c r="C107" s="42" t="s">
        <v>87</v>
      </c>
      <c r="H107" s="48">
        <v>336</v>
      </c>
      <c r="J107" s="42" t="s">
        <v>85</v>
      </c>
      <c r="O107" s="42">
        <v>510</v>
      </c>
      <c r="Q107" s="42" t="s">
        <v>89</v>
      </c>
      <c r="U107" s="48">
        <v>649</v>
      </c>
      <c r="V107" s="48"/>
      <c r="W107" s="48" t="s">
        <v>89</v>
      </c>
      <c r="X107" s="49"/>
      <c r="AA107" s="48">
        <v>773</v>
      </c>
      <c r="AB107" s="48"/>
      <c r="AC107" s="48"/>
      <c r="AD107" s="49"/>
      <c r="AG107" s="40"/>
    </row>
    <row r="108" spans="1:33" x14ac:dyDescent="0.25">
      <c r="A108" s="48">
        <v>107</v>
      </c>
      <c r="C108" s="42" t="s">
        <v>85</v>
      </c>
      <c r="H108" s="48">
        <v>337</v>
      </c>
      <c r="J108" s="42" t="s">
        <v>87</v>
      </c>
      <c r="O108" s="42">
        <v>511</v>
      </c>
      <c r="Q108" s="42" t="s">
        <v>88</v>
      </c>
      <c r="U108" s="48">
        <v>650</v>
      </c>
      <c r="V108" s="48"/>
      <c r="W108" s="48" t="s">
        <v>86</v>
      </c>
      <c r="X108" s="49"/>
      <c r="AA108" s="48">
        <v>774</v>
      </c>
      <c r="AB108" s="48"/>
      <c r="AC108" s="48"/>
      <c r="AD108" s="49"/>
      <c r="AG108" s="40"/>
    </row>
    <row r="109" spans="1:33" x14ac:dyDescent="0.25">
      <c r="A109" s="48">
        <v>108</v>
      </c>
      <c r="B109" s="48"/>
      <c r="C109" s="48" t="s">
        <v>88</v>
      </c>
      <c r="D109" s="48"/>
      <c r="E109" s="48"/>
      <c r="F109" s="49"/>
      <c r="G109" s="48"/>
      <c r="H109" s="48">
        <v>338</v>
      </c>
      <c r="J109" s="42" t="s">
        <v>89</v>
      </c>
      <c r="O109" s="42">
        <v>512</v>
      </c>
      <c r="Q109" s="42" t="s">
        <v>86</v>
      </c>
      <c r="U109" s="48">
        <v>651</v>
      </c>
      <c r="V109" s="48"/>
      <c r="W109" s="48" t="s">
        <v>89</v>
      </c>
      <c r="X109" s="49"/>
      <c r="AA109" s="48">
        <v>775</v>
      </c>
      <c r="AB109" s="48"/>
      <c r="AC109" s="48"/>
      <c r="AD109" s="49"/>
      <c r="AG109" s="40"/>
    </row>
    <row r="110" spans="1:33" x14ac:dyDescent="0.25">
      <c r="A110" s="48">
        <v>109</v>
      </c>
      <c r="C110" s="42" t="s">
        <v>87</v>
      </c>
      <c r="H110" s="48">
        <v>339</v>
      </c>
      <c r="J110" s="42" t="s">
        <v>87</v>
      </c>
      <c r="O110" s="42">
        <v>513</v>
      </c>
      <c r="Q110" s="42" t="s">
        <v>88</v>
      </c>
      <c r="U110" s="48">
        <v>652</v>
      </c>
      <c r="V110" s="48"/>
      <c r="W110" s="48" t="s">
        <v>85</v>
      </c>
      <c r="X110" s="49"/>
      <c r="AA110" s="48">
        <v>776</v>
      </c>
      <c r="AB110" s="48"/>
      <c r="AC110" s="48"/>
      <c r="AD110" s="49"/>
      <c r="AG110" s="40"/>
    </row>
    <row r="111" spans="1:33" x14ac:dyDescent="0.25">
      <c r="A111" s="48">
        <v>110</v>
      </c>
      <c r="C111" s="42" t="s">
        <v>89</v>
      </c>
      <c r="H111" s="48">
        <v>340</v>
      </c>
      <c r="J111" s="42" t="s">
        <v>88</v>
      </c>
      <c r="O111" s="42">
        <v>514</v>
      </c>
      <c r="Q111" s="42" t="s">
        <v>89</v>
      </c>
      <c r="U111" s="48">
        <v>653</v>
      </c>
      <c r="V111" s="48"/>
      <c r="W111" s="48" t="s">
        <v>87</v>
      </c>
      <c r="X111" s="49"/>
      <c r="AA111" s="48">
        <v>777</v>
      </c>
      <c r="AB111" s="48"/>
      <c r="AC111" s="48"/>
      <c r="AD111" s="49"/>
      <c r="AG111" s="40"/>
    </row>
    <row r="112" spans="1:33" x14ac:dyDescent="0.25">
      <c r="A112" s="48">
        <v>111</v>
      </c>
      <c r="C112" s="42" t="s">
        <v>86</v>
      </c>
      <c r="H112" s="48">
        <v>341</v>
      </c>
      <c r="J112" s="42" t="s">
        <v>86</v>
      </c>
      <c r="O112" s="42">
        <v>515</v>
      </c>
      <c r="Q112" s="42" t="s">
        <v>87</v>
      </c>
      <c r="U112" s="42">
        <v>654</v>
      </c>
      <c r="W112" s="42" t="s">
        <v>89</v>
      </c>
      <c r="AA112" s="48">
        <v>778</v>
      </c>
      <c r="AB112" s="48"/>
      <c r="AC112" s="48"/>
      <c r="AD112" s="49"/>
      <c r="AG112" s="40"/>
    </row>
    <row r="113" spans="1:33" x14ac:dyDescent="0.25">
      <c r="A113" s="48">
        <v>112</v>
      </c>
      <c r="C113" s="42" t="s">
        <v>87</v>
      </c>
      <c r="H113" s="48">
        <v>342</v>
      </c>
      <c r="J113" s="42" t="s">
        <v>88</v>
      </c>
      <c r="O113" s="42">
        <v>516</v>
      </c>
      <c r="Q113" s="42" t="s">
        <v>88</v>
      </c>
      <c r="U113" s="42">
        <v>655</v>
      </c>
      <c r="W113" s="42" t="s">
        <v>87</v>
      </c>
      <c r="AA113" s="48">
        <v>779</v>
      </c>
      <c r="AB113" s="48"/>
      <c r="AC113" s="48"/>
      <c r="AD113" s="49"/>
      <c r="AG113" s="40"/>
    </row>
    <row r="114" spans="1:33" x14ac:dyDescent="0.25">
      <c r="A114" s="48">
        <v>113</v>
      </c>
      <c r="C114" s="42" t="s">
        <v>86</v>
      </c>
      <c r="H114" s="48">
        <v>343</v>
      </c>
      <c r="J114" s="42" t="s">
        <v>86</v>
      </c>
      <c r="O114" s="42">
        <v>517</v>
      </c>
      <c r="Q114" s="42" t="s">
        <v>87</v>
      </c>
      <c r="U114" s="42">
        <v>656</v>
      </c>
      <c r="W114" s="42" t="s">
        <v>86</v>
      </c>
      <c r="AA114" s="48">
        <v>780</v>
      </c>
      <c r="AB114" s="48"/>
      <c r="AC114" s="48"/>
      <c r="AD114" s="49"/>
      <c r="AG114" s="40"/>
    </row>
    <row r="115" spans="1:33" x14ac:dyDescent="0.25">
      <c r="A115" s="48">
        <v>114</v>
      </c>
      <c r="C115" s="42" t="s">
        <v>85</v>
      </c>
      <c r="H115" s="48">
        <v>344</v>
      </c>
      <c r="J115" s="42" t="s">
        <v>87</v>
      </c>
      <c r="O115" s="42">
        <v>518</v>
      </c>
      <c r="Q115" s="42" t="s">
        <v>86</v>
      </c>
      <c r="U115" s="42">
        <v>657</v>
      </c>
      <c r="W115" s="42" t="s">
        <v>88</v>
      </c>
      <c r="AA115" s="48">
        <v>781</v>
      </c>
      <c r="AB115" s="48"/>
      <c r="AC115" s="48" t="s">
        <v>89</v>
      </c>
      <c r="AD115" s="49"/>
      <c r="AG115" s="40"/>
    </row>
    <row r="116" spans="1:33" x14ac:dyDescent="0.25">
      <c r="A116" s="48">
        <v>115</v>
      </c>
      <c r="B116" s="48"/>
      <c r="C116" s="48" t="s">
        <v>87</v>
      </c>
      <c r="D116" s="48"/>
      <c r="E116" s="48"/>
      <c r="F116" s="49"/>
      <c r="H116" s="48">
        <v>345</v>
      </c>
      <c r="J116" s="42" t="s">
        <v>87</v>
      </c>
      <c r="O116" s="42">
        <v>519</v>
      </c>
      <c r="Q116" s="42" t="s">
        <v>88</v>
      </c>
      <c r="U116" s="42">
        <v>658</v>
      </c>
      <c r="W116" s="42" t="s">
        <v>87</v>
      </c>
      <c r="AA116" s="42">
        <v>782</v>
      </c>
      <c r="AC116" s="42" t="s">
        <v>86</v>
      </c>
      <c r="AG116" s="40"/>
    </row>
    <row r="117" spans="1:33" x14ac:dyDescent="0.25">
      <c r="A117" s="48">
        <v>116</v>
      </c>
      <c r="C117" s="42" t="s">
        <v>89</v>
      </c>
      <c r="H117" s="48">
        <v>346</v>
      </c>
      <c r="J117" s="42" t="s">
        <v>85</v>
      </c>
      <c r="O117" s="42">
        <v>520</v>
      </c>
      <c r="Q117" s="42" t="s">
        <v>87</v>
      </c>
      <c r="U117" s="42">
        <v>659</v>
      </c>
      <c r="W117" s="42" t="s">
        <v>85</v>
      </c>
      <c r="AA117" s="42">
        <v>783</v>
      </c>
      <c r="AC117" s="42" t="s">
        <v>88</v>
      </c>
      <c r="AG117" s="40"/>
    </row>
    <row r="118" spans="1:33" x14ac:dyDescent="0.25">
      <c r="A118" s="48">
        <v>117</v>
      </c>
      <c r="C118" s="42" t="s">
        <v>88</v>
      </c>
      <c r="H118" s="48">
        <v>347</v>
      </c>
      <c r="J118" s="42" t="s">
        <v>85</v>
      </c>
      <c r="O118" s="42">
        <v>521</v>
      </c>
      <c r="Q118" s="42" t="s">
        <v>88</v>
      </c>
      <c r="U118" s="42">
        <v>660</v>
      </c>
      <c r="W118" s="42" t="s">
        <v>85</v>
      </c>
      <c r="AA118" s="42">
        <v>784</v>
      </c>
      <c r="AC118" s="42" t="s">
        <v>89</v>
      </c>
      <c r="AG118" s="40"/>
    </row>
    <row r="119" spans="1:33" x14ac:dyDescent="0.25">
      <c r="A119" s="48">
        <v>118</v>
      </c>
      <c r="C119" s="42" t="s">
        <v>86</v>
      </c>
      <c r="H119" s="48">
        <v>348</v>
      </c>
      <c r="J119" s="42" t="s">
        <v>88</v>
      </c>
      <c r="O119" s="42">
        <v>522</v>
      </c>
      <c r="Q119" s="42" t="s">
        <v>88</v>
      </c>
      <c r="U119" s="42">
        <v>661</v>
      </c>
      <c r="W119" s="42" t="s">
        <v>87</v>
      </c>
      <c r="AA119" s="42">
        <v>785</v>
      </c>
      <c r="AC119" s="42" t="s">
        <v>88</v>
      </c>
      <c r="AG119" s="40"/>
    </row>
    <row r="120" spans="1:33" x14ac:dyDescent="0.25">
      <c r="A120" s="48">
        <v>119</v>
      </c>
      <c r="C120" s="42" t="s">
        <v>86</v>
      </c>
      <c r="H120" s="48">
        <v>349</v>
      </c>
      <c r="J120" s="42" t="s">
        <v>87</v>
      </c>
      <c r="O120" s="42">
        <v>523</v>
      </c>
      <c r="Q120" s="42" t="s">
        <v>89</v>
      </c>
      <c r="U120" s="42">
        <v>662</v>
      </c>
      <c r="W120" s="42" t="s">
        <v>89</v>
      </c>
      <c r="AA120" s="42">
        <v>786</v>
      </c>
      <c r="AC120" s="42" t="s">
        <v>87</v>
      </c>
      <c r="AG120" s="40"/>
    </row>
    <row r="121" spans="1:33" x14ac:dyDescent="0.25">
      <c r="A121" s="48">
        <v>120</v>
      </c>
      <c r="C121" s="42" t="s">
        <v>86</v>
      </c>
      <c r="H121" s="48">
        <v>350</v>
      </c>
      <c r="J121" s="42" t="s">
        <v>85</v>
      </c>
      <c r="O121" s="42">
        <v>524</v>
      </c>
      <c r="Q121" s="42" t="s">
        <v>86</v>
      </c>
      <c r="U121" s="42">
        <v>663</v>
      </c>
      <c r="W121" s="42" t="s">
        <v>85</v>
      </c>
      <c r="AA121" s="42">
        <v>787</v>
      </c>
      <c r="AC121" s="42" t="s">
        <v>88</v>
      </c>
      <c r="AG121" s="40"/>
    </row>
    <row r="122" spans="1:33" x14ac:dyDescent="0.25">
      <c r="A122" s="48">
        <v>121</v>
      </c>
      <c r="C122" s="42" t="s">
        <v>85</v>
      </c>
      <c r="H122" s="48">
        <v>351</v>
      </c>
      <c r="J122" s="42" t="s">
        <v>89</v>
      </c>
      <c r="O122" s="42">
        <v>525</v>
      </c>
      <c r="Q122" s="42" t="s">
        <v>89</v>
      </c>
      <c r="U122" s="42">
        <v>664</v>
      </c>
      <c r="W122" s="42" t="s">
        <v>88</v>
      </c>
      <c r="AA122" s="42">
        <v>788</v>
      </c>
      <c r="AC122" s="42" t="s">
        <v>86</v>
      </c>
      <c r="AG122" s="40"/>
    </row>
    <row r="123" spans="1:33" x14ac:dyDescent="0.25">
      <c r="A123" s="48">
        <v>122</v>
      </c>
      <c r="C123" s="42" t="s">
        <v>87</v>
      </c>
      <c r="H123" s="48">
        <v>352</v>
      </c>
      <c r="J123" s="42" t="s">
        <v>89</v>
      </c>
      <c r="O123" s="42">
        <v>526</v>
      </c>
      <c r="Q123" s="42" t="s">
        <v>87</v>
      </c>
      <c r="U123" s="42">
        <v>665</v>
      </c>
      <c r="W123" s="42" t="s">
        <v>85</v>
      </c>
      <c r="AA123" s="42">
        <v>789</v>
      </c>
      <c r="AC123" s="42" t="s">
        <v>87</v>
      </c>
      <c r="AG123" s="40"/>
    </row>
    <row r="124" spans="1:33" x14ac:dyDescent="0.25">
      <c r="A124" s="48">
        <v>123</v>
      </c>
      <c r="C124" s="42" t="s">
        <v>88</v>
      </c>
      <c r="H124" s="48">
        <v>353</v>
      </c>
      <c r="J124" s="42" t="s">
        <v>88</v>
      </c>
      <c r="O124" s="42">
        <v>527</v>
      </c>
      <c r="Q124" s="42" t="s">
        <v>86</v>
      </c>
      <c r="U124" s="42">
        <v>666</v>
      </c>
      <c r="W124" s="42" t="s">
        <v>86</v>
      </c>
      <c r="AA124" s="42">
        <v>790</v>
      </c>
      <c r="AC124" s="42" t="s">
        <v>88</v>
      </c>
      <c r="AG124" s="40"/>
    </row>
    <row r="125" spans="1:33" x14ac:dyDescent="0.25">
      <c r="A125" s="48">
        <v>124</v>
      </c>
      <c r="C125" s="42" t="s">
        <v>88</v>
      </c>
      <c r="H125" s="48">
        <v>354</v>
      </c>
      <c r="J125" s="42" t="s">
        <v>87</v>
      </c>
      <c r="O125" s="42">
        <v>528</v>
      </c>
      <c r="Q125" s="42" t="s">
        <v>88</v>
      </c>
      <c r="U125" s="42">
        <v>667</v>
      </c>
      <c r="W125" s="42" t="s">
        <v>89</v>
      </c>
      <c r="AA125" s="42">
        <v>791</v>
      </c>
      <c r="AC125" s="42" t="s">
        <v>89</v>
      </c>
      <c r="AG125" s="40"/>
    </row>
    <row r="126" spans="1:33" x14ac:dyDescent="0.25">
      <c r="A126" s="48">
        <v>125</v>
      </c>
      <c r="C126" s="42" t="s">
        <v>86</v>
      </c>
      <c r="H126" s="48">
        <v>355</v>
      </c>
      <c r="J126" s="42" t="s">
        <v>88</v>
      </c>
      <c r="O126" s="42">
        <v>529</v>
      </c>
      <c r="Q126" s="42" t="s">
        <v>86</v>
      </c>
      <c r="AA126" s="42">
        <v>792</v>
      </c>
      <c r="AB126" s="43"/>
      <c r="AC126" s="42" t="s">
        <v>88</v>
      </c>
      <c r="AG126" s="40"/>
    </row>
    <row r="127" spans="1:33" x14ac:dyDescent="0.25">
      <c r="A127" s="48">
        <v>126</v>
      </c>
      <c r="C127" s="42" t="s">
        <v>87</v>
      </c>
      <c r="H127" s="48">
        <v>356</v>
      </c>
      <c r="J127" s="42" t="s">
        <v>88</v>
      </c>
      <c r="O127" s="42">
        <v>530</v>
      </c>
      <c r="Q127" s="42" t="s">
        <v>85</v>
      </c>
      <c r="AA127" s="42">
        <v>793</v>
      </c>
      <c r="AC127" s="42" t="s">
        <v>89</v>
      </c>
      <c r="AG127" s="40"/>
    </row>
    <row r="128" spans="1:33" x14ac:dyDescent="0.25">
      <c r="A128" s="48">
        <v>127</v>
      </c>
      <c r="C128" s="42" t="s">
        <v>85</v>
      </c>
      <c r="H128" s="48">
        <v>357</v>
      </c>
      <c r="J128" s="42" t="s">
        <v>89</v>
      </c>
      <c r="O128" s="42">
        <v>531</v>
      </c>
      <c r="Q128" s="42" t="s">
        <v>89</v>
      </c>
      <c r="AA128" s="42">
        <v>794</v>
      </c>
      <c r="AC128" s="42" t="s">
        <v>86</v>
      </c>
      <c r="AG128" s="40"/>
    </row>
    <row r="129" spans="1:33" x14ac:dyDescent="0.25">
      <c r="A129" s="48">
        <v>128</v>
      </c>
      <c r="C129" s="42" t="s">
        <v>86</v>
      </c>
      <c r="H129" s="48">
        <v>358</v>
      </c>
      <c r="J129" s="42" t="s">
        <v>86</v>
      </c>
      <c r="O129" s="42">
        <v>532</v>
      </c>
      <c r="Q129" s="42" t="s">
        <v>87</v>
      </c>
      <c r="AA129" s="42">
        <v>795</v>
      </c>
      <c r="AC129" s="42" t="s">
        <v>85</v>
      </c>
      <c r="AG129" s="40"/>
    </row>
    <row r="130" spans="1:33" x14ac:dyDescent="0.25">
      <c r="A130" s="48">
        <v>129</v>
      </c>
      <c r="C130" s="42" t="s">
        <v>89</v>
      </c>
      <c r="H130" s="48">
        <v>359</v>
      </c>
      <c r="J130" s="42" t="s">
        <v>87</v>
      </c>
      <c r="O130" s="42">
        <v>533</v>
      </c>
      <c r="Q130" s="42" t="s">
        <v>88</v>
      </c>
      <c r="AA130" s="42">
        <v>796</v>
      </c>
      <c r="AC130" s="42" t="s">
        <v>85</v>
      </c>
      <c r="AG130" s="40"/>
    </row>
    <row r="131" spans="1:33" x14ac:dyDescent="0.25">
      <c r="A131" s="48">
        <v>130</v>
      </c>
      <c r="C131" s="42" t="s">
        <v>85</v>
      </c>
      <c r="H131" s="48">
        <v>360</v>
      </c>
      <c r="J131" s="42" t="s">
        <v>86</v>
      </c>
      <c r="O131" s="42">
        <v>534</v>
      </c>
      <c r="Q131" s="42" t="s">
        <v>87</v>
      </c>
      <c r="AA131" s="42">
        <v>797</v>
      </c>
      <c r="AC131" s="42" t="s">
        <v>85</v>
      </c>
      <c r="AG131" s="40"/>
    </row>
    <row r="132" spans="1:33" x14ac:dyDescent="0.25">
      <c r="A132" s="48">
        <v>131</v>
      </c>
      <c r="C132" s="42" t="s">
        <v>85</v>
      </c>
      <c r="H132" s="48">
        <v>361</v>
      </c>
      <c r="J132" s="42" t="s">
        <v>86</v>
      </c>
      <c r="O132" s="42">
        <v>535</v>
      </c>
      <c r="Q132" s="42" t="s">
        <v>85</v>
      </c>
      <c r="AA132" s="42">
        <v>798</v>
      </c>
      <c r="AC132" s="42" t="s">
        <v>87</v>
      </c>
      <c r="AG132" s="40"/>
    </row>
    <row r="133" spans="1:33" x14ac:dyDescent="0.25">
      <c r="A133" s="48">
        <v>132</v>
      </c>
      <c r="C133" s="42" t="s">
        <v>89</v>
      </c>
      <c r="H133" s="48">
        <v>362</v>
      </c>
      <c r="J133" s="42" t="s">
        <v>85</v>
      </c>
      <c r="O133" s="42">
        <v>536</v>
      </c>
      <c r="Q133" s="42" t="s">
        <v>88</v>
      </c>
      <c r="AA133" s="42">
        <v>799</v>
      </c>
      <c r="AC133" s="42" t="s">
        <v>86</v>
      </c>
      <c r="AG133" s="40"/>
    </row>
    <row r="134" spans="1:33" x14ac:dyDescent="0.25">
      <c r="A134" s="48">
        <v>133</v>
      </c>
      <c r="C134" s="42" t="s">
        <v>88</v>
      </c>
      <c r="H134" s="48">
        <v>363</v>
      </c>
      <c r="J134" s="42" t="s">
        <v>87</v>
      </c>
      <c r="O134" s="42">
        <v>537</v>
      </c>
      <c r="Q134" s="42" t="s">
        <v>89</v>
      </c>
      <c r="AA134" s="42">
        <v>800</v>
      </c>
      <c r="AC134" s="42" t="s">
        <v>89</v>
      </c>
      <c r="AG134" s="40"/>
    </row>
    <row r="135" spans="1:33" x14ac:dyDescent="0.25">
      <c r="A135" s="48">
        <v>134</v>
      </c>
      <c r="C135" s="42" t="s">
        <v>89</v>
      </c>
      <c r="H135" s="48">
        <v>364</v>
      </c>
      <c r="J135" s="42" t="s">
        <v>89</v>
      </c>
      <c r="O135" s="42">
        <v>538</v>
      </c>
      <c r="Q135" s="42" t="s">
        <v>86</v>
      </c>
      <c r="AA135" s="42">
        <v>801</v>
      </c>
      <c r="AC135" s="42" t="s">
        <v>86</v>
      </c>
      <c r="AG135" s="40"/>
    </row>
    <row r="136" spans="1:33" x14ac:dyDescent="0.25">
      <c r="A136" s="48">
        <v>135</v>
      </c>
      <c r="C136" s="42" t="s">
        <v>85</v>
      </c>
      <c r="H136" s="48">
        <v>365</v>
      </c>
      <c r="J136" s="42" t="s">
        <v>89</v>
      </c>
      <c r="O136" s="42">
        <v>539</v>
      </c>
      <c r="Q136" s="42" t="s">
        <v>88</v>
      </c>
      <c r="AA136" s="42">
        <v>802</v>
      </c>
      <c r="AC136" s="42" t="s">
        <v>85</v>
      </c>
      <c r="AG136" s="40"/>
    </row>
    <row r="137" spans="1:33" x14ac:dyDescent="0.25">
      <c r="A137" s="48">
        <v>136</v>
      </c>
      <c r="C137" s="42" t="s">
        <v>87</v>
      </c>
      <c r="H137" s="48">
        <v>366</v>
      </c>
      <c r="J137" s="42" t="s">
        <v>85</v>
      </c>
      <c r="O137" s="42">
        <v>540</v>
      </c>
      <c r="Q137" s="42" t="s">
        <v>87</v>
      </c>
      <c r="AA137" s="42">
        <v>803</v>
      </c>
      <c r="AC137" s="42" t="s">
        <v>86</v>
      </c>
      <c r="AG137" s="40"/>
    </row>
    <row r="138" spans="1:33" x14ac:dyDescent="0.25">
      <c r="A138" s="48">
        <v>137</v>
      </c>
      <c r="C138" s="42" t="s">
        <v>89</v>
      </c>
      <c r="H138" s="48">
        <v>367</v>
      </c>
      <c r="J138" s="42" t="s">
        <v>88</v>
      </c>
      <c r="O138" s="42">
        <v>541</v>
      </c>
      <c r="Q138" s="42" t="s">
        <v>85</v>
      </c>
      <c r="AA138" s="42">
        <v>804</v>
      </c>
      <c r="AC138" s="42" t="s">
        <v>86</v>
      </c>
      <c r="AG138" s="40"/>
    </row>
    <row r="139" spans="1:33" x14ac:dyDescent="0.25">
      <c r="A139" s="48">
        <v>138</v>
      </c>
      <c r="C139" s="42" t="s">
        <v>88</v>
      </c>
      <c r="H139" s="48">
        <v>368</v>
      </c>
      <c r="J139" s="42" t="s">
        <v>89</v>
      </c>
      <c r="O139" s="42">
        <v>542</v>
      </c>
      <c r="Q139" s="42" t="s">
        <v>87</v>
      </c>
      <c r="AA139" s="42">
        <v>805</v>
      </c>
      <c r="AC139" s="42" t="s">
        <v>87</v>
      </c>
      <c r="AG139" s="40"/>
    </row>
    <row r="140" spans="1:33" x14ac:dyDescent="0.25">
      <c r="A140" s="48">
        <v>139</v>
      </c>
      <c r="C140" s="42" t="s">
        <v>88</v>
      </c>
      <c r="H140" s="48">
        <v>369</v>
      </c>
      <c r="J140" s="42" t="s">
        <v>87</v>
      </c>
      <c r="O140" s="42">
        <f ca="1">O2:O140543</f>
        <v>0</v>
      </c>
      <c r="Q140" s="42" t="s">
        <v>88</v>
      </c>
      <c r="AA140" s="42">
        <v>806</v>
      </c>
      <c r="AC140" s="42" t="s">
        <v>88</v>
      </c>
      <c r="AG140" s="40"/>
    </row>
    <row r="141" spans="1:33" x14ac:dyDescent="0.25">
      <c r="A141" s="48">
        <v>140</v>
      </c>
      <c r="C141" s="42" t="s">
        <v>86</v>
      </c>
      <c r="H141" s="48">
        <v>370</v>
      </c>
      <c r="J141" s="42" t="s">
        <v>86</v>
      </c>
      <c r="AA141" s="42">
        <v>807</v>
      </c>
      <c r="AC141" s="42" t="s">
        <v>85</v>
      </c>
      <c r="AG141" s="40"/>
    </row>
    <row r="142" spans="1:33" x14ac:dyDescent="0.25">
      <c r="A142" s="48">
        <v>141</v>
      </c>
      <c r="C142" s="42" t="s">
        <v>89</v>
      </c>
      <c r="H142" s="48">
        <v>371</v>
      </c>
      <c r="J142" s="42" t="s">
        <v>85</v>
      </c>
    </row>
    <row r="143" spans="1:33" x14ac:dyDescent="0.25">
      <c r="A143" s="48">
        <v>142</v>
      </c>
      <c r="C143" s="42" t="s">
        <v>89</v>
      </c>
      <c r="H143" s="48">
        <v>372</v>
      </c>
      <c r="J143" s="42" t="s">
        <v>87</v>
      </c>
    </row>
    <row r="144" spans="1:33" x14ac:dyDescent="0.25">
      <c r="A144" s="48">
        <v>143</v>
      </c>
      <c r="C144" s="42" t="s">
        <v>87</v>
      </c>
      <c r="H144" s="48">
        <v>373</v>
      </c>
      <c r="J144" s="42" t="s">
        <v>87</v>
      </c>
    </row>
    <row r="145" spans="1:10" x14ac:dyDescent="0.25">
      <c r="A145" s="48">
        <v>144</v>
      </c>
      <c r="C145" s="42" t="s">
        <v>85</v>
      </c>
      <c r="H145" s="48">
        <v>374</v>
      </c>
      <c r="J145" s="42" t="s">
        <v>87</v>
      </c>
    </row>
    <row r="146" spans="1:10" x14ac:dyDescent="0.25">
      <c r="A146" s="48">
        <v>145</v>
      </c>
      <c r="C146" s="42" t="s">
        <v>89</v>
      </c>
      <c r="H146" s="48">
        <v>375</v>
      </c>
      <c r="J146" s="42" t="s">
        <v>88</v>
      </c>
    </row>
    <row r="147" spans="1:10" x14ac:dyDescent="0.25">
      <c r="A147" s="48">
        <v>146</v>
      </c>
      <c r="C147" s="42" t="s">
        <v>88</v>
      </c>
      <c r="H147" s="48">
        <v>376</v>
      </c>
      <c r="J147" s="42" t="s">
        <v>87</v>
      </c>
    </row>
    <row r="148" spans="1:10" x14ac:dyDescent="0.25">
      <c r="A148" s="48">
        <v>147</v>
      </c>
      <c r="C148" s="42" t="s">
        <v>87</v>
      </c>
      <c r="H148" s="48">
        <v>377</v>
      </c>
      <c r="J148" s="42" t="s">
        <v>85</v>
      </c>
    </row>
    <row r="149" spans="1:10" x14ac:dyDescent="0.25">
      <c r="A149" s="48">
        <v>148</v>
      </c>
      <c r="C149" s="42" t="s">
        <v>88</v>
      </c>
      <c r="H149" s="48">
        <v>378</v>
      </c>
      <c r="J149" s="42" t="s">
        <v>87</v>
      </c>
    </row>
    <row r="150" spans="1:10" x14ac:dyDescent="0.25">
      <c r="A150" s="48">
        <v>149</v>
      </c>
      <c r="C150" s="42" t="s">
        <v>89</v>
      </c>
      <c r="H150" s="48">
        <v>379</v>
      </c>
      <c r="J150" s="42" t="s">
        <v>87</v>
      </c>
    </row>
    <row r="151" spans="1:10" x14ac:dyDescent="0.25">
      <c r="A151" s="48">
        <v>150</v>
      </c>
      <c r="C151" s="42" t="s">
        <v>87</v>
      </c>
      <c r="H151" s="48">
        <v>380</v>
      </c>
      <c r="J151" s="42" t="s">
        <v>86</v>
      </c>
    </row>
    <row r="152" spans="1:10" x14ac:dyDescent="0.25">
      <c r="A152" s="48">
        <v>151</v>
      </c>
      <c r="C152" s="42" t="s">
        <v>85</v>
      </c>
      <c r="H152" s="48">
        <v>381</v>
      </c>
      <c r="J152" s="42" t="s">
        <v>85</v>
      </c>
    </row>
    <row r="153" spans="1:10" x14ac:dyDescent="0.25">
      <c r="A153" s="48">
        <v>152</v>
      </c>
      <c r="C153" s="42" t="s">
        <v>87</v>
      </c>
      <c r="H153" s="48">
        <v>382</v>
      </c>
      <c r="J153" s="42" t="s">
        <v>89</v>
      </c>
    </row>
    <row r="154" spans="1:10" x14ac:dyDescent="0.25">
      <c r="A154" s="48">
        <v>153</v>
      </c>
      <c r="C154" s="42" t="s">
        <v>89</v>
      </c>
      <c r="H154" s="48">
        <v>383</v>
      </c>
      <c r="J154" s="42" t="s">
        <v>87</v>
      </c>
    </row>
    <row r="155" spans="1:10" x14ac:dyDescent="0.25">
      <c r="A155" s="48">
        <v>154</v>
      </c>
      <c r="C155" s="42" t="s">
        <v>88</v>
      </c>
      <c r="H155" s="48">
        <v>384</v>
      </c>
      <c r="J155" s="42" t="s">
        <v>85</v>
      </c>
    </row>
    <row r="156" spans="1:10" x14ac:dyDescent="0.25">
      <c r="A156" s="48">
        <v>155</v>
      </c>
      <c r="C156" s="42" t="s">
        <v>85</v>
      </c>
      <c r="H156" s="48">
        <v>385</v>
      </c>
      <c r="J156" s="42" t="s">
        <v>88</v>
      </c>
    </row>
    <row r="157" spans="1:10" x14ac:dyDescent="0.25">
      <c r="A157" s="48">
        <v>156</v>
      </c>
      <c r="C157" s="42" t="s">
        <v>88</v>
      </c>
      <c r="H157" s="48">
        <v>386</v>
      </c>
      <c r="J157" s="42" t="s">
        <v>89</v>
      </c>
    </row>
    <row r="158" spans="1:10" x14ac:dyDescent="0.25">
      <c r="A158" s="48">
        <v>157</v>
      </c>
      <c r="C158" s="42" t="s">
        <v>87</v>
      </c>
      <c r="H158" s="48">
        <v>387</v>
      </c>
      <c r="J158" s="42" t="s">
        <v>86</v>
      </c>
    </row>
    <row r="159" spans="1:10" x14ac:dyDescent="0.25">
      <c r="A159" s="48">
        <v>158</v>
      </c>
      <c r="C159" s="42" t="s">
        <v>88</v>
      </c>
      <c r="H159" s="48">
        <v>388</v>
      </c>
      <c r="J159" s="42" t="s">
        <v>86</v>
      </c>
    </row>
    <row r="160" spans="1:10" x14ac:dyDescent="0.25">
      <c r="A160" s="48">
        <v>159</v>
      </c>
      <c r="C160" s="42" t="s">
        <v>88</v>
      </c>
      <c r="H160" s="48">
        <v>389</v>
      </c>
      <c r="J160" s="42" t="s">
        <v>89</v>
      </c>
    </row>
    <row r="161" spans="1:10" x14ac:dyDescent="0.25">
      <c r="A161" s="48">
        <v>160</v>
      </c>
      <c r="C161" s="42" t="s">
        <v>88</v>
      </c>
      <c r="H161" s="48">
        <v>390</v>
      </c>
      <c r="J161" s="42" t="s">
        <v>88</v>
      </c>
    </row>
    <row r="162" spans="1:10" x14ac:dyDescent="0.25">
      <c r="A162" s="48">
        <v>161</v>
      </c>
      <c r="C162" s="42" t="s">
        <v>85</v>
      </c>
      <c r="H162" s="48">
        <v>391</v>
      </c>
      <c r="J162" s="42" t="s">
        <v>89</v>
      </c>
    </row>
    <row r="163" spans="1:10" x14ac:dyDescent="0.25">
      <c r="A163" s="48">
        <v>162</v>
      </c>
      <c r="C163" s="42" t="s">
        <v>89</v>
      </c>
      <c r="H163" s="48">
        <v>392</v>
      </c>
      <c r="J163" s="42" t="s">
        <v>88</v>
      </c>
    </row>
    <row r="164" spans="1:10" x14ac:dyDescent="0.25">
      <c r="A164" s="48">
        <v>163</v>
      </c>
      <c r="C164" s="42" t="s">
        <v>87</v>
      </c>
      <c r="H164" s="48">
        <v>393</v>
      </c>
      <c r="J164" s="42" t="s">
        <v>89</v>
      </c>
    </row>
    <row r="165" spans="1:10" x14ac:dyDescent="0.25">
      <c r="A165" s="48">
        <v>164</v>
      </c>
      <c r="C165" s="42" t="s">
        <v>89</v>
      </c>
      <c r="H165" s="48">
        <v>394</v>
      </c>
      <c r="J165" s="42" t="s">
        <v>87</v>
      </c>
    </row>
    <row r="166" spans="1:10" x14ac:dyDescent="0.25">
      <c r="A166" s="48">
        <v>165</v>
      </c>
      <c r="C166" s="42" t="s">
        <v>88</v>
      </c>
      <c r="H166" s="48">
        <v>395</v>
      </c>
      <c r="J166" s="42" t="s">
        <v>85</v>
      </c>
    </row>
    <row r="167" spans="1:10" x14ac:dyDescent="0.25">
      <c r="A167" s="48">
        <v>166</v>
      </c>
      <c r="C167" s="42" t="s">
        <v>89</v>
      </c>
      <c r="H167" s="48">
        <v>396</v>
      </c>
      <c r="J167" s="42" t="s">
        <v>87</v>
      </c>
    </row>
    <row r="168" spans="1:10" x14ac:dyDescent="0.25">
      <c r="A168" s="48">
        <v>167</v>
      </c>
      <c r="C168" s="42" t="s">
        <v>88</v>
      </c>
      <c r="H168" s="48">
        <v>397</v>
      </c>
      <c r="J168" s="42" t="s">
        <v>89</v>
      </c>
    </row>
    <row r="169" spans="1:10" x14ac:dyDescent="0.25">
      <c r="A169" s="48">
        <v>168</v>
      </c>
      <c r="C169" s="42" t="s">
        <v>89</v>
      </c>
      <c r="H169" s="48">
        <v>398</v>
      </c>
      <c r="J169" s="42" t="s">
        <v>87</v>
      </c>
    </row>
    <row r="170" spans="1:10" x14ac:dyDescent="0.25">
      <c r="A170" s="48">
        <v>169</v>
      </c>
      <c r="C170" s="42" t="s">
        <v>89</v>
      </c>
      <c r="H170" s="48">
        <v>399</v>
      </c>
      <c r="J170" s="42" t="s">
        <v>87</v>
      </c>
    </row>
    <row r="171" spans="1:10" x14ac:dyDescent="0.25">
      <c r="A171" s="48">
        <v>170</v>
      </c>
      <c r="C171" s="42" t="s">
        <v>86</v>
      </c>
      <c r="H171" s="48">
        <v>400</v>
      </c>
      <c r="J171" s="42" t="s">
        <v>88</v>
      </c>
    </row>
    <row r="172" spans="1:10" x14ac:dyDescent="0.25">
      <c r="A172" s="48">
        <v>171</v>
      </c>
      <c r="C172" s="42" t="s">
        <v>89</v>
      </c>
      <c r="H172" s="48">
        <v>401</v>
      </c>
      <c r="J172" s="42" t="s">
        <v>86</v>
      </c>
    </row>
    <row r="173" spans="1:10" x14ac:dyDescent="0.25">
      <c r="A173" s="48">
        <v>172</v>
      </c>
      <c r="C173" s="42" t="s">
        <v>87</v>
      </c>
      <c r="H173" s="48">
        <v>402</v>
      </c>
      <c r="J173" s="42" t="s">
        <v>89</v>
      </c>
    </row>
    <row r="174" spans="1:10" x14ac:dyDescent="0.25">
      <c r="A174" s="48">
        <v>173</v>
      </c>
      <c r="C174" s="42" t="s">
        <v>88</v>
      </c>
      <c r="H174" s="48">
        <v>403</v>
      </c>
      <c r="J174" s="42" t="s">
        <v>86</v>
      </c>
    </row>
    <row r="175" spans="1:10" x14ac:dyDescent="0.25">
      <c r="A175" s="48">
        <v>174</v>
      </c>
      <c r="C175" s="42" t="s">
        <v>88</v>
      </c>
      <c r="H175" s="48">
        <v>404</v>
      </c>
      <c r="J175" s="42" t="s">
        <v>86</v>
      </c>
    </row>
    <row r="176" spans="1:10" x14ac:dyDescent="0.25">
      <c r="A176" s="48">
        <v>175</v>
      </c>
      <c r="B176" s="43"/>
      <c r="C176" s="42" t="s">
        <v>85</v>
      </c>
    </row>
    <row r="177" spans="1:3" x14ac:dyDescent="0.25">
      <c r="A177" s="48">
        <v>176</v>
      </c>
      <c r="C177" s="42" t="s">
        <v>89</v>
      </c>
    </row>
    <row r="178" spans="1:3" x14ac:dyDescent="0.25">
      <c r="A178" s="48">
        <v>177</v>
      </c>
      <c r="C178" s="42" t="s">
        <v>89</v>
      </c>
    </row>
    <row r="179" spans="1:3" x14ac:dyDescent="0.25">
      <c r="A179" s="48">
        <v>178</v>
      </c>
      <c r="C179" s="42" t="s">
        <v>85</v>
      </c>
    </row>
    <row r="180" spans="1:3" x14ac:dyDescent="0.25">
      <c r="A180" s="48">
        <v>179</v>
      </c>
      <c r="C180" s="42" t="s">
        <v>88</v>
      </c>
    </row>
    <row r="181" spans="1:3" x14ac:dyDescent="0.25">
      <c r="A181" s="48">
        <v>180</v>
      </c>
      <c r="C181" s="42" t="s">
        <v>86</v>
      </c>
    </row>
    <row r="182" spans="1:3" x14ac:dyDescent="0.25">
      <c r="A182" s="48">
        <v>181</v>
      </c>
      <c r="C182" s="42" t="s">
        <v>86</v>
      </c>
    </row>
    <row r="183" spans="1:3" x14ac:dyDescent="0.25">
      <c r="A183" s="48">
        <v>182</v>
      </c>
      <c r="C183" s="42" t="s">
        <v>87</v>
      </c>
    </row>
    <row r="184" spans="1:3" x14ac:dyDescent="0.25">
      <c r="A184" s="48">
        <v>183</v>
      </c>
      <c r="C184" s="42" t="s">
        <v>85</v>
      </c>
    </row>
    <row r="185" spans="1:3" x14ac:dyDescent="0.25">
      <c r="A185" s="48">
        <v>184</v>
      </c>
      <c r="C185" s="42" t="s">
        <v>87</v>
      </c>
    </row>
    <row r="186" spans="1:3" x14ac:dyDescent="0.25">
      <c r="A186" s="48">
        <v>185</v>
      </c>
      <c r="C186" s="42" t="s">
        <v>85</v>
      </c>
    </row>
    <row r="187" spans="1:3" x14ac:dyDescent="0.25">
      <c r="A187" s="48">
        <v>186</v>
      </c>
      <c r="C187" s="42" t="s">
        <v>88</v>
      </c>
    </row>
    <row r="188" spans="1:3" x14ac:dyDescent="0.25">
      <c r="A188" s="48">
        <v>187</v>
      </c>
      <c r="C188" s="42" t="s">
        <v>86</v>
      </c>
    </row>
    <row r="189" spans="1:3" x14ac:dyDescent="0.25">
      <c r="A189" s="48">
        <v>188</v>
      </c>
      <c r="C189" s="42" t="s">
        <v>85</v>
      </c>
    </row>
    <row r="190" spans="1:3" x14ac:dyDescent="0.25">
      <c r="A190" s="48">
        <v>189</v>
      </c>
      <c r="C190" s="42" t="s">
        <v>85</v>
      </c>
    </row>
    <row r="191" spans="1:3" x14ac:dyDescent="0.25">
      <c r="A191" s="48">
        <v>190</v>
      </c>
      <c r="C191" s="42" t="s">
        <v>85</v>
      </c>
    </row>
    <row r="192" spans="1:3" x14ac:dyDescent="0.25">
      <c r="A192" s="48">
        <v>191</v>
      </c>
      <c r="C192" s="42" t="s">
        <v>86</v>
      </c>
    </row>
    <row r="193" spans="1:3" x14ac:dyDescent="0.25">
      <c r="A193" s="48">
        <v>192</v>
      </c>
      <c r="C193" s="42" t="s">
        <v>88</v>
      </c>
    </row>
    <row r="194" spans="1:3" x14ac:dyDescent="0.25">
      <c r="A194" s="48">
        <v>193</v>
      </c>
      <c r="C194" s="42" t="s">
        <v>88</v>
      </c>
    </row>
    <row r="195" spans="1:3" x14ac:dyDescent="0.25">
      <c r="A195" s="48">
        <v>194</v>
      </c>
      <c r="C195" s="42" t="s">
        <v>89</v>
      </c>
    </row>
    <row r="196" spans="1:3" x14ac:dyDescent="0.25">
      <c r="A196" s="48">
        <v>195</v>
      </c>
      <c r="C196" s="42" t="s">
        <v>85</v>
      </c>
    </row>
    <row r="197" spans="1:3" x14ac:dyDescent="0.25">
      <c r="A197" s="48">
        <v>196</v>
      </c>
      <c r="C197" s="42" t="s">
        <v>86</v>
      </c>
    </row>
    <row r="198" spans="1:3" x14ac:dyDescent="0.25">
      <c r="A198" s="48">
        <v>197</v>
      </c>
      <c r="C198" s="42" t="s">
        <v>86</v>
      </c>
    </row>
    <row r="199" spans="1:3" x14ac:dyDescent="0.25">
      <c r="A199" s="48">
        <v>198</v>
      </c>
      <c r="C199" s="42" t="s">
        <v>89</v>
      </c>
    </row>
    <row r="200" spans="1:3" x14ac:dyDescent="0.25">
      <c r="A200" s="48">
        <v>199</v>
      </c>
      <c r="C200" s="42" t="s">
        <v>89</v>
      </c>
    </row>
    <row r="201" spans="1:3" x14ac:dyDescent="0.25">
      <c r="A201" s="48">
        <v>200</v>
      </c>
      <c r="C201" s="42" t="s">
        <v>87</v>
      </c>
    </row>
    <row r="202" spans="1:3" x14ac:dyDescent="0.25">
      <c r="A202" s="48">
        <v>201</v>
      </c>
      <c r="C202" s="42" t="s">
        <v>87</v>
      </c>
    </row>
    <row r="203" spans="1:3" x14ac:dyDescent="0.25">
      <c r="A203" s="48">
        <v>202</v>
      </c>
      <c r="C203" s="42" t="s">
        <v>87</v>
      </c>
    </row>
    <row r="204" spans="1:3" x14ac:dyDescent="0.25">
      <c r="A204" s="48">
        <v>203</v>
      </c>
      <c r="C204" s="42" t="s">
        <v>87</v>
      </c>
    </row>
    <row r="205" spans="1:3" x14ac:dyDescent="0.25">
      <c r="A205" s="48">
        <v>204</v>
      </c>
      <c r="C205" s="42" t="s">
        <v>87</v>
      </c>
    </row>
    <row r="206" spans="1:3" x14ac:dyDescent="0.25">
      <c r="A206" s="48">
        <v>205</v>
      </c>
      <c r="C206" s="42" t="s">
        <v>87</v>
      </c>
    </row>
    <row r="207" spans="1:3" x14ac:dyDescent="0.25">
      <c r="A207" s="48">
        <v>206</v>
      </c>
      <c r="C207" s="42" t="s">
        <v>87</v>
      </c>
    </row>
    <row r="208" spans="1:3" x14ac:dyDescent="0.25">
      <c r="A208" s="48">
        <v>207</v>
      </c>
      <c r="C208" s="42" t="s">
        <v>85</v>
      </c>
    </row>
    <row r="209" spans="1:3" x14ac:dyDescent="0.25">
      <c r="A209" s="48">
        <v>208</v>
      </c>
      <c r="C209" s="42" t="s">
        <v>85</v>
      </c>
    </row>
    <row r="210" spans="1:3" x14ac:dyDescent="0.25">
      <c r="A210" s="48">
        <v>209</v>
      </c>
      <c r="C210" s="42" t="s">
        <v>87</v>
      </c>
    </row>
    <row r="211" spans="1:3" x14ac:dyDescent="0.25">
      <c r="A211" s="48">
        <v>210</v>
      </c>
      <c r="C211" s="42" t="s">
        <v>87</v>
      </c>
    </row>
    <row r="212" spans="1:3" x14ac:dyDescent="0.25">
      <c r="A212" s="48">
        <v>211</v>
      </c>
      <c r="C212" s="42" t="s">
        <v>87</v>
      </c>
    </row>
    <row r="213" spans="1:3" x14ac:dyDescent="0.25">
      <c r="A213" s="48">
        <v>212</v>
      </c>
      <c r="C213" s="42" t="s">
        <v>89</v>
      </c>
    </row>
    <row r="214" spans="1:3" x14ac:dyDescent="0.25">
      <c r="A214" s="48">
        <v>213</v>
      </c>
      <c r="C214" s="42" t="s">
        <v>85</v>
      </c>
    </row>
    <row r="215" spans="1:3" x14ac:dyDescent="0.25">
      <c r="A215" s="48">
        <v>214</v>
      </c>
      <c r="C215" s="42" t="s">
        <v>85</v>
      </c>
    </row>
    <row r="216" spans="1:3" x14ac:dyDescent="0.25">
      <c r="A216" s="48">
        <v>215</v>
      </c>
      <c r="C216" s="42" t="s">
        <v>86</v>
      </c>
    </row>
    <row r="217" spans="1:3" x14ac:dyDescent="0.25">
      <c r="A217" s="48">
        <v>216</v>
      </c>
      <c r="C217" s="42" t="s">
        <v>87</v>
      </c>
    </row>
    <row r="218" spans="1:3" x14ac:dyDescent="0.25">
      <c r="A218" s="48">
        <v>217</v>
      </c>
      <c r="C218" s="42" t="s">
        <v>89</v>
      </c>
    </row>
    <row r="219" spans="1:3" x14ac:dyDescent="0.25">
      <c r="A219" s="48">
        <v>218</v>
      </c>
      <c r="C219" s="42" t="s">
        <v>86</v>
      </c>
    </row>
    <row r="220" spans="1:3" x14ac:dyDescent="0.25">
      <c r="A220" s="48">
        <v>219</v>
      </c>
      <c r="C220" s="42" t="s">
        <v>89</v>
      </c>
    </row>
    <row r="221" spans="1:3" x14ac:dyDescent="0.25">
      <c r="A221" s="48">
        <v>220</v>
      </c>
      <c r="C221" s="42" t="s">
        <v>87</v>
      </c>
    </row>
    <row r="222" spans="1:3" x14ac:dyDescent="0.25">
      <c r="A222" s="48">
        <v>221</v>
      </c>
      <c r="C222" s="42" t="s">
        <v>85</v>
      </c>
    </row>
    <row r="223" spans="1:3" x14ac:dyDescent="0.25">
      <c r="A223" s="48">
        <v>222</v>
      </c>
      <c r="C223" s="42" t="s">
        <v>88</v>
      </c>
    </row>
    <row r="224" spans="1:3" x14ac:dyDescent="0.25">
      <c r="A224" s="48">
        <v>223</v>
      </c>
      <c r="C224" s="42" t="s">
        <v>89</v>
      </c>
    </row>
    <row r="225" spans="1:3" x14ac:dyDescent="0.25">
      <c r="A225" s="48">
        <v>224</v>
      </c>
      <c r="C225" s="42" t="s">
        <v>89</v>
      </c>
    </row>
    <row r="226" spans="1:3" x14ac:dyDescent="0.25">
      <c r="A226" s="48">
        <v>225</v>
      </c>
      <c r="C226" s="42" t="s">
        <v>87</v>
      </c>
    </row>
    <row r="227" spans="1:3" x14ac:dyDescent="0.25">
      <c r="A227" s="48">
        <v>226</v>
      </c>
      <c r="C227" s="42" t="s">
        <v>87</v>
      </c>
    </row>
    <row r="228" spans="1:3" x14ac:dyDescent="0.25">
      <c r="A228" s="48">
        <v>227</v>
      </c>
      <c r="C228" s="42" t="s">
        <v>88</v>
      </c>
    </row>
    <row r="229" spans="1:3" x14ac:dyDescent="0.25">
      <c r="A229" s="48">
        <v>228</v>
      </c>
      <c r="C229" s="42" t="s">
        <v>89</v>
      </c>
    </row>
    <row r="230" spans="1:3" x14ac:dyDescent="0.25">
      <c r="A230" s="48">
        <v>229</v>
      </c>
      <c r="C230" s="42" t="s">
        <v>87</v>
      </c>
    </row>
    <row r="231" spans="1:3" x14ac:dyDescent="0.25">
      <c r="A231" s="48">
        <v>230</v>
      </c>
      <c r="C231" s="43" t="s">
        <v>88</v>
      </c>
    </row>
  </sheetData>
  <customSheetViews>
    <customSheetView guid="{6951BAC1-7F82-44A9-88B5-19F78595737F}" scale="60" hiddenColumns="1">
      <pane ySplit="1" topLeftCell="A26" activePane="bottomLeft" state="frozen"/>
      <selection pane="bottomLeft" activeCell="F34" sqref="F34"/>
      <pageMargins left="0.7" right="0.7" top="0.75" bottom="0.75" header="0.3" footer="0.3"/>
      <pageSetup orientation="portrait" r:id="rId1"/>
    </customSheetView>
  </customSheetViews>
  <conditionalFormatting sqref="B232:B1048576">
    <cfRule type="expression" dxfId="21" priority="16">
      <formula>IF(AND(B232&lt;&gt;"",B232&lt;&gt;C232),TRUE,FALSE)</formula>
    </cfRule>
  </conditionalFormatting>
  <conditionalFormatting sqref="I176:I1048576">
    <cfRule type="expression" dxfId="20" priority="14">
      <formula>IF(AND(I176&lt;&gt;"",I176&lt;&gt;J176),TRUE,FALSE)</formula>
    </cfRule>
    <cfRule type="expression" dxfId="19" priority="15">
      <formula>IF(AND(I176&lt;&gt;"",I176=J176),TRUE,FALSE)</formula>
    </cfRule>
  </conditionalFormatting>
  <conditionalFormatting sqref="B232:B460">
    <cfRule type="expression" dxfId="18" priority="12">
      <formula>IF(AND(B232&lt;&gt;"",B232&lt;&gt;C232),TRUE,FALSE)</formula>
    </cfRule>
    <cfRule type="expression" dxfId="17" priority="13">
      <formula>IF(AND(B232&lt;&gt;"",B232=C232),TRUE,FALSE)</formula>
    </cfRule>
  </conditionalFormatting>
  <conditionalFormatting sqref="I2:I175">
    <cfRule type="expression" dxfId="16" priority="10">
      <formula>IF(AND(I2&lt;&gt;"",I2&lt;&gt;J2),TRUE,FALSE)</formula>
    </cfRule>
    <cfRule type="expression" dxfId="15" priority="11">
      <formula>IF(AND(I2&lt;&gt;"",I2=J2),TRUE,FALSE)</formula>
    </cfRule>
  </conditionalFormatting>
  <conditionalFormatting sqref="P2:P140">
    <cfRule type="expression" dxfId="14" priority="8">
      <formula>IF(AND(P2&lt;&gt;"",P2&lt;&gt;Q2),TRUE,FALSE)</formula>
    </cfRule>
    <cfRule type="expression" dxfId="13" priority="9">
      <formula>IF(AND(P2&lt;&gt;"",P2=Q2),TRUE,FALSE)</formula>
    </cfRule>
  </conditionalFormatting>
  <conditionalFormatting sqref="V2:V125">
    <cfRule type="expression" dxfId="12" priority="6">
      <formula>IF(AND(V2&lt;&gt;"",V2&lt;&gt;W2),TRUE,FALSE)</formula>
    </cfRule>
    <cfRule type="expression" dxfId="11" priority="7">
      <formula>IF(AND(V2&lt;&gt;"",V2=W2),TRUE,FALSE)</formula>
    </cfRule>
  </conditionalFormatting>
  <conditionalFormatting sqref="AB2:AB141">
    <cfRule type="expression" dxfId="10" priority="2">
      <formula>IF(AND(AB2&lt;&gt;"",AB2&lt;&gt;AC2),TRUE,FALSE)</formula>
    </cfRule>
    <cfRule type="expression" dxfId="9" priority="5">
      <formula>IF(AND(AB2&lt;&gt;"",AB2=AC2),TRUE,FALSE)</formula>
    </cfRule>
  </conditionalFormatting>
  <conditionalFormatting sqref="A2:A231 C2:F231">
    <cfRule type="expression" dxfId="8" priority="21">
      <formula>MOD(ROW(),2)=0</formula>
    </cfRule>
  </conditionalFormatting>
  <conditionalFormatting sqref="H2:M175">
    <cfRule type="expression" dxfId="7" priority="29">
      <formula>MOD(ROW(),2)=0</formula>
    </cfRule>
  </conditionalFormatting>
  <conditionalFormatting sqref="O2:S140">
    <cfRule type="expression" dxfId="6" priority="22">
      <formula>MOD(ROW(),2)=0</formula>
    </cfRule>
  </conditionalFormatting>
  <conditionalFormatting sqref="U1:X125">
    <cfRule type="expression" dxfId="5" priority="20">
      <formula>MOD(ROW(),2)=0</formula>
    </cfRule>
  </conditionalFormatting>
  <conditionalFormatting sqref="AA2:AD141">
    <cfRule type="expression" dxfId="4" priority="19">
      <formula>MOD(ROW(),2)=0</formula>
    </cfRule>
  </conditionalFormatting>
  <conditionalFormatting sqref="B2:B231">
    <cfRule type="expression" dxfId="3" priority="3">
      <formula>IF(AND(B2&lt;&gt;"",B2=C2),TRUE,FALSE)</formula>
    </cfRule>
    <cfRule type="expression" dxfId="2" priority="4">
      <formula>IF(AND(B2&lt;&gt;"",B2&lt;&gt;C2),TRUE,FALSE)</formula>
    </cfRule>
  </conditionalFormatting>
  <conditionalFormatting sqref="B2:B231">
    <cfRule type="expression" dxfId="1" priority="18">
      <formula>MOD(ROW(),2)=0</formula>
    </cfRule>
  </conditionalFormatting>
  <conditionalFormatting sqref="B233">
    <cfRule type="expression" dxfId="0" priority="17">
      <formula>IF(AND(B233&lt;&gt;"",B233=C233),TRUE,FALSE)</formula>
    </cfRule>
  </conditionalFormatting>
  <pageMargins left="0.7" right="0.7" top="0.75" bottom="0.75" header="0.3" footer="0.3"/>
  <pageSetup orientation="portrait"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'Workbook Mechanics'!$B$3:$B$4</xm:f>
          </x14:formula1>
          <xm:sqref>AC142:AC231 AA142:AA231 AB142:AB231 R2:R231 Q141:Q231 V141:W231 Z2:Z231 L175:L231</xm:sqref>
        </x14:dataValidation>
        <x14:dataValidation type="list" allowBlank="1" showInputMessage="1" showErrorMessage="1">
          <x14:formula1>
            <xm:f>'Workbook Mechanics'!$H$2:$H$8</xm:f>
          </x14:formula1>
          <xm:sqref>D2:D1048576 K2:K1048576</xm:sqref>
        </x14:dataValidation>
        <x14:dataValidation type="list" allowBlank="1" showInputMessage="1" showErrorMessage="1">
          <x14:formula1>
            <xm:f>'Workbook Mechanics'!$K$2:$K$6</xm:f>
          </x14:formula1>
          <xm:sqref>B2:B1048576 V126:V140 Q2:Q140 J2:J1048576 AC126:AC141 I2:I175 W2:W140 I176:I1048576 AB2:AB141 V2:V125 P2:P140 AC2:AC125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B6"/>
  <sheetViews>
    <sheetView workbookViewId="0">
      <selection activeCell="B4" sqref="B4"/>
    </sheetView>
  </sheetViews>
  <sheetFormatPr defaultColWidth="8.875" defaultRowHeight="15" x14ac:dyDescent="0.25"/>
  <sheetData>
    <row r="1" spans="1:2" x14ac:dyDescent="0.25">
      <c r="A1" s="38" t="s">
        <v>99</v>
      </c>
    </row>
    <row r="3" spans="1:2" x14ac:dyDescent="0.25">
      <c r="A3" s="38" t="s">
        <v>93</v>
      </c>
    </row>
    <row r="4" spans="1:2" x14ac:dyDescent="0.25">
      <c r="A4" t="s">
        <v>97</v>
      </c>
      <c r="B4" s="44" t="e">
        <f>SUMPRODUCT(--('OG Error Log Data'!B2:B231='OG Error Log Data'!C2:C231))/(COUNTA('OG Error Log Data'!B2:B231))</f>
        <v>#DIV/0!</v>
      </c>
    </row>
    <row r="5" spans="1:2" x14ac:dyDescent="0.25">
      <c r="A5" t="s">
        <v>98</v>
      </c>
      <c r="B5" s="44" t="e">
        <f>SUMPRODUCT(--('OG Error Log Data'!I2:I175='OG Error Log Data'!J2:J175))/(COUNTA('OG Error Log Data'!I2:I175))</f>
        <v>#DIV/0!</v>
      </c>
    </row>
    <row r="6" spans="1:2" x14ac:dyDescent="0.25">
      <c r="B6" s="44"/>
    </row>
  </sheetData>
  <customSheetViews>
    <customSheetView guid="{6951BAC1-7F82-44A9-88B5-19F78595737F}">
      <pageMargins left="0.7" right="0.7" top="0.75" bottom="0.75" header="0.3" footer="0.3"/>
      <pageSetup orientation="portrait"/>
    </customSheetView>
  </customSheetViews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B6"/>
  <sheetViews>
    <sheetView zoomScale="90" zoomScaleNormal="90" zoomScalePageLayoutView="90" workbookViewId="0"/>
  </sheetViews>
  <sheetFormatPr defaultColWidth="8.875" defaultRowHeight="15" x14ac:dyDescent="0.25"/>
  <sheetData>
    <row r="1" spans="1:2" x14ac:dyDescent="0.25">
      <c r="A1" s="38" t="s">
        <v>92</v>
      </c>
    </row>
    <row r="3" spans="1:2" x14ac:dyDescent="0.25">
      <c r="A3" s="38" t="s">
        <v>93</v>
      </c>
    </row>
    <row r="4" spans="1:2" x14ac:dyDescent="0.25">
      <c r="A4" t="s">
        <v>94</v>
      </c>
      <c r="B4" s="44">
        <f>SUMPRODUCT(--('OG Error Log Data'!AB2:AB141='OG Error Log Data'!AC2:AC141))/(COUNTA('OG Error Log Data'!AB2:AB141))</f>
        <v>13.5</v>
      </c>
    </row>
    <row r="5" spans="1:2" x14ac:dyDescent="0.25">
      <c r="A5" t="s">
        <v>96</v>
      </c>
      <c r="B5" s="44" t="e">
        <f>SUMPRODUCT(--('OG Error Log Data'!P2:P140='OG Error Log Data'!Q2:Q140))/(COUNTA('OG Error Log Data'!P2:P140))</f>
        <v>#DIV/0!</v>
      </c>
    </row>
    <row r="6" spans="1:2" x14ac:dyDescent="0.25">
      <c r="A6" t="s">
        <v>95</v>
      </c>
      <c r="B6" s="44" t="e">
        <f>SUMPRODUCT(--('OG Error Log Data'!V2:V125='OG Error Log Data'!W2:W125))/(COUNTA('OG Error Log Data'!V2:V125))</f>
        <v>#DIV/0!</v>
      </c>
    </row>
  </sheetData>
  <customSheetViews>
    <customSheetView guid="{6951BAC1-7F82-44A9-88B5-19F78595737F}" scale="90">
      <pageMargins left="0.7" right="0.7" top="0.75" bottom="0.75" header="0.3" footer="0.3"/>
      <pageSetup orientation="portrait"/>
    </customSheetView>
  </customSheetViews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B2:K9"/>
  <sheetViews>
    <sheetView workbookViewId="0">
      <selection activeCell="F3" sqref="F3"/>
    </sheetView>
  </sheetViews>
  <sheetFormatPr defaultColWidth="8.875" defaultRowHeight="15" x14ac:dyDescent="0.25"/>
  <cols>
    <col min="2" max="2" width="16.375" customWidth="1"/>
    <col min="3" max="3" width="16.875" customWidth="1"/>
    <col min="5" max="5" width="16.375" bestFit="1" customWidth="1"/>
    <col min="8" max="8" width="28.75" bestFit="1" customWidth="1"/>
    <col min="9" max="9" width="18.125" bestFit="1" customWidth="1"/>
  </cols>
  <sheetData>
    <row r="2" spans="2:11" x14ac:dyDescent="0.25">
      <c r="B2" t="s">
        <v>53</v>
      </c>
      <c r="C2" t="s">
        <v>54</v>
      </c>
      <c r="E2" t="s">
        <v>59</v>
      </c>
      <c r="F2" s="37">
        <f>(COUNTIF(Foundation!$H$17:$H$45, "COMPLETE")/F5)*100</f>
        <v>3.4482758620689653</v>
      </c>
      <c r="H2" t="s">
        <v>68</v>
      </c>
      <c r="I2" t="s">
        <v>74</v>
      </c>
      <c r="K2" s="13" t="s">
        <v>86</v>
      </c>
    </row>
    <row r="3" spans="2:11" x14ac:dyDescent="0.25">
      <c r="B3" s="13" t="s">
        <v>14</v>
      </c>
      <c r="C3" t="s">
        <v>55</v>
      </c>
      <c r="E3" t="s">
        <v>60</v>
      </c>
      <c r="F3" s="37">
        <f>(COUNTIF(Foundation!$H$17:$H$45, "IN PROGRESS")/F5)*100</f>
        <v>48.275862068965516</v>
      </c>
      <c r="H3" t="s">
        <v>69</v>
      </c>
      <c r="I3" t="s">
        <v>75</v>
      </c>
      <c r="K3" s="13" t="s">
        <v>89</v>
      </c>
    </row>
    <row r="4" spans="2:11" x14ac:dyDescent="0.25">
      <c r="B4" s="13" t="s">
        <v>10</v>
      </c>
      <c r="C4" t="s">
        <v>56</v>
      </c>
      <c r="E4" t="s">
        <v>61</v>
      </c>
      <c r="F4" s="37">
        <f>(COUNTIF(Foundation!$H$17:$H$45, "TASK REMAINING")/F5)*100</f>
        <v>48.275862068965516</v>
      </c>
      <c r="H4" t="s">
        <v>70</v>
      </c>
      <c r="I4" t="s">
        <v>76</v>
      </c>
      <c r="K4" s="13" t="s">
        <v>88</v>
      </c>
    </row>
    <row r="5" spans="2:11" x14ac:dyDescent="0.25">
      <c r="C5" t="s">
        <v>41</v>
      </c>
      <c r="E5" t="s">
        <v>62</v>
      </c>
      <c r="F5">
        <f>COUNTA(Foundation!$H$17:$H$45)</f>
        <v>29</v>
      </c>
      <c r="H5" t="s">
        <v>71</v>
      </c>
      <c r="I5" t="s">
        <v>77</v>
      </c>
      <c r="K5" s="13" t="s">
        <v>87</v>
      </c>
    </row>
    <row r="6" spans="2:11" x14ac:dyDescent="0.25">
      <c r="C6" t="s">
        <v>11</v>
      </c>
      <c r="H6" t="s">
        <v>72</v>
      </c>
      <c r="I6" t="s">
        <v>78</v>
      </c>
      <c r="K6" s="13" t="s">
        <v>85</v>
      </c>
    </row>
    <row r="7" spans="2:11" x14ac:dyDescent="0.25">
      <c r="C7" t="s">
        <v>28</v>
      </c>
      <c r="H7" t="s">
        <v>73</v>
      </c>
      <c r="I7" t="s">
        <v>79</v>
      </c>
    </row>
    <row r="8" spans="2:11" x14ac:dyDescent="0.25">
      <c r="C8" t="s">
        <v>57</v>
      </c>
      <c r="H8" t="s">
        <v>82</v>
      </c>
      <c r="I8" t="s">
        <v>80</v>
      </c>
    </row>
    <row r="9" spans="2:11" x14ac:dyDescent="0.25">
      <c r="C9" t="s">
        <v>58</v>
      </c>
      <c r="I9" t="s">
        <v>81</v>
      </c>
    </row>
  </sheetData>
  <customSheetViews>
    <customSheetView guid="{6951BAC1-7F82-44A9-88B5-19F78595737F}">
      <selection activeCell="F3" sqref="F3"/>
      <pageMargins left="0.7" right="0.7" top="0.75" bottom="0.75" header="0.3" footer="0.3"/>
    </customSheetView>
  </customSheetView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Foundation</vt:lpstr>
      <vt:lpstr>OG Error Log Data</vt:lpstr>
      <vt:lpstr>Quant Statistics</vt:lpstr>
      <vt:lpstr>Verbal Statistics</vt:lpstr>
      <vt:lpstr>Workbook Mechanics</vt:lpstr>
    </vt:vector>
  </TitlesOfParts>
  <Manager/>
  <Company>Hewlett-Packard Company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Peter M. Ghiorse</dc:creator>
  <cp:keywords/>
  <dc:description/>
  <cp:lastModifiedBy>Peter M. Ghiorse</cp:lastModifiedBy>
  <cp:revision/>
  <dcterms:created xsi:type="dcterms:W3CDTF">2016-09-02T14:17:50Z</dcterms:created>
  <dcterms:modified xsi:type="dcterms:W3CDTF">2016-10-27T11:23:04Z</dcterms:modified>
  <cp:category/>
  <cp:contentStatus/>
</cp:coreProperties>
</file>