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filterPrivacy="1" defaultThemeVersion="166925"/>
  <xr:revisionPtr revIDLastSave="0" documentId="13_ncr:1_{A98E0BD5-FC24-43D2-8104-AEC9D6D00598}" xr6:coauthVersionLast="28" xr6:coauthVersionMax="28" xr10:uidLastSave="{00000000-0000-0000-0000-000000000000}"/>
  <bookViews>
    <workbookView xWindow="0" yWindow="0" windowWidth="21600" windowHeight="12140" xr2:uid="{5E2C9558-E4E8-48DB-9EB5-3ADEC20BFA67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H30" i="1"/>
  <c r="J27" i="1"/>
  <c r="I17" i="1"/>
  <c r="I16" i="1"/>
  <c r="I5" i="1"/>
  <c r="I6" i="1" s="1"/>
  <c r="J16" i="1"/>
  <c r="J15" i="1"/>
  <c r="J5" i="1"/>
  <c r="J4" i="1"/>
  <c r="I4" i="1"/>
  <c r="J3" i="1"/>
  <c r="E27" i="1"/>
  <c r="H27" i="1"/>
  <c r="H15" i="1"/>
  <c r="I15" i="1" s="1"/>
  <c r="I3" i="1"/>
  <c r="H3" i="1"/>
  <c r="C17" i="1"/>
  <c r="C15" i="1"/>
  <c r="C16" i="1" s="1"/>
  <c r="D16" i="1" s="1"/>
  <c r="D15" i="1"/>
  <c r="C5" i="1"/>
  <c r="D4" i="1"/>
  <c r="C4" i="1"/>
  <c r="D3" i="1"/>
  <c r="C3" i="1"/>
  <c r="J17" i="1" l="1"/>
  <c r="I18" i="1" s="1"/>
  <c r="J6" i="1"/>
  <c r="I7" i="1" s="1"/>
  <c r="D5" i="1"/>
  <c r="C6" i="1" s="1"/>
  <c r="J18" i="1" l="1"/>
  <c r="I19" i="1" s="1"/>
  <c r="J7" i="1"/>
  <c r="I8" i="1" s="1"/>
  <c r="D17" i="1"/>
  <c r="C18" i="1" s="1"/>
  <c r="D6" i="1"/>
  <c r="C7" i="1" s="1"/>
  <c r="J19" i="1" l="1"/>
  <c r="I20" i="1" s="1"/>
  <c r="J8" i="1"/>
  <c r="I9" i="1" s="1"/>
  <c r="D18" i="1"/>
  <c r="C19" i="1" s="1"/>
  <c r="D7" i="1"/>
  <c r="C8" i="1"/>
  <c r="J20" i="1" l="1"/>
  <c r="I21" i="1" s="1"/>
  <c r="J9" i="1"/>
  <c r="I10" i="1" s="1"/>
  <c r="D19" i="1"/>
  <c r="C20" i="1" s="1"/>
  <c r="D8" i="1"/>
  <c r="C9" i="1" s="1"/>
  <c r="I22" i="1" l="1"/>
  <c r="J21" i="1"/>
  <c r="J10" i="1"/>
  <c r="I11" i="1" s="1"/>
  <c r="D20" i="1"/>
  <c r="C21" i="1" s="1"/>
  <c r="D9" i="1"/>
  <c r="C10" i="1" s="1"/>
  <c r="I23" i="1" l="1"/>
  <c r="J22" i="1"/>
  <c r="J11" i="1"/>
  <c r="I12" i="1"/>
  <c r="D21" i="1"/>
  <c r="C22" i="1" s="1"/>
  <c r="D10" i="1"/>
  <c r="C11" i="1"/>
  <c r="J23" i="1" l="1"/>
  <c r="I24" i="1" s="1"/>
  <c r="J12" i="1"/>
  <c r="I13" i="1" s="1"/>
  <c r="D22" i="1"/>
  <c r="C23" i="1" s="1"/>
  <c r="D11" i="1"/>
  <c r="C12" i="1" s="1"/>
  <c r="J24" i="1" l="1"/>
  <c r="I25" i="1" s="1"/>
  <c r="J13" i="1"/>
  <c r="I14" i="1" s="1"/>
  <c r="D23" i="1"/>
  <c r="C24" i="1" s="1"/>
  <c r="D12" i="1"/>
  <c r="C13" i="1" s="1"/>
  <c r="J25" i="1" l="1"/>
  <c r="I26" i="1" s="1"/>
  <c r="J14" i="1"/>
  <c r="D24" i="1"/>
  <c r="C25" i="1" s="1"/>
  <c r="D13" i="1"/>
  <c r="C14" i="1" s="1"/>
  <c r="D14" i="1" s="1"/>
  <c r="J26" i="1" l="1"/>
  <c r="I27" i="1"/>
  <c r="D25" i="1"/>
  <c r="C26" i="1" s="1"/>
  <c r="D26" i="1" l="1"/>
  <c r="C27" i="1" s="1"/>
</calcChain>
</file>

<file path=xl/sharedStrings.xml><?xml version="1.0" encoding="utf-8"?>
<sst xmlns="http://schemas.openxmlformats.org/spreadsheetml/2006/main" count="12" uniqueCount="8">
  <si>
    <t>Loan</t>
  </si>
  <si>
    <t>Balance</t>
  </si>
  <si>
    <t>Interest</t>
  </si>
  <si>
    <t>No Payments</t>
  </si>
  <si>
    <t>Interest Payments</t>
  </si>
  <si>
    <t>Payments</t>
  </si>
  <si>
    <t>Pmt difference</t>
  </si>
  <si>
    <t>Balance difference: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</si>
</sst>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0" applyNumberFormat="1"/>
    <xf numFmtId="8" fontId="0" fillId="0" borderId="0" xfId="0" applyNumberFormat="1"/>
    <xf numFmtId="44" fontId="0" fillId="0" borderId="0" xfId="1" applyFont="1"/>
    <xf numFmtId="44" fontId="0" fillId="0" borderId="0" xfId="0" applyNumberFormat="1"/>
    <xf numFmtId="0" fontId="2" fillId="0" borderId="0" xfId="0" applyFont="1"/>
    <xf numFmtId="8" fontId="2" fillId="0" borderId="0" xfId="0" applyNumberFormat="1" applyFont="1"/>
    <xf numFmtId="9" fontId="2" fillId="0" borderId="0" xfId="0" applyNumberFormat="1" applyFont="1"/>
    <xf numFmtId="44" fontId="2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0ECB-1EB2-4C23-B284-1793B5E49788}">
  <dimension ref="A1:J31"/>
  <sheetViews>
    <sheetView tabSelected="1" workbookViewId="0">
      <selection activeCell="H30" sqref="H30"/>
    </sheetView>
  </sheetViews>
  <sheetFormatPr defaultRowHeight="14.5" x14ac:dyDescent="0.35"/>
  <cols>
    <col min="2" max="2" width="14.7265625" customWidth="1"/>
    <col min="3" max="3" width="12.08984375" bestFit="1" customWidth="1"/>
    <col min="4" max="4" width="11.08984375" bestFit="1" customWidth="1"/>
    <col min="5" max="5" width="10.1796875" bestFit="1" customWidth="1"/>
    <col min="7" max="7" width="15.90625" bestFit="1" customWidth="1"/>
    <col min="8" max="8" width="17.1796875" bestFit="1" customWidth="1"/>
    <col min="9" max="9" width="11.08984375" bestFit="1" customWidth="1"/>
    <col min="10" max="10" width="10.08984375" bestFit="1" customWidth="1"/>
  </cols>
  <sheetData>
    <row r="1" spans="1:10" x14ac:dyDescent="0.35">
      <c r="B1" t="s">
        <v>3</v>
      </c>
      <c r="C1" s="1">
        <v>0.02</v>
      </c>
      <c r="D1" s="1">
        <v>0.06</v>
      </c>
      <c r="E1">
        <v>120</v>
      </c>
      <c r="G1" t="s">
        <v>4</v>
      </c>
    </row>
    <row r="2" spans="1:10" x14ac:dyDescent="0.35">
      <c r="B2" s="5" t="s">
        <v>0</v>
      </c>
      <c r="C2" s="7" t="s">
        <v>1</v>
      </c>
      <c r="D2" s="7" t="s">
        <v>2</v>
      </c>
      <c r="E2" s="5" t="s">
        <v>5</v>
      </c>
      <c r="G2" s="5" t="s">
        <v>0</v>
      </c>
      <c r="H2" s="7" t="s">
        <v>1</v>
      </c>
      <c r="I2" s="7" t="s">
        <v>2</v>
      </c>
      <c r="J2" s="5" t="s">
        <v>5</v>
      </c>
    </row>
    <row r="3" spans="1:10" x14ac:dyDescent="0.35">
      <c r="A3">
        <v>1</v>
      </c>
      <c r="B3" s="3">
        <v>70000</v>
      </c>
      <c r="C3" s="3">
        <f>B3*(1+C1)</f>
        <v>71400</v>
      </c>
      <c r="D3" s="2">
        <f>IPMT($D$1/12,1,120,C3)</f>
        <v>-357</v>
      </c>
      <c r="G3" s="3">
        <v>70000</v>
      </c>
      <c r="H3" s="3">
        <f>G3*(1+C1)</f>
        <v>71400</v>
      </c>
      <c r="I3" s="2">
        <f>IPMT($D$1/12,1,120,H3)</f>
        <v>-357</v>
      </c>
      <c r="J3" s="2">
        <f>I3</f>
        <v>-357</v>
      </c>
    </row>
    <row r="4" spans="1:10" x14ac:dyDescent="0.35">
      <c r="A4">
        <v>2</v>
      </c>
      <c r="C4" s="2">
        <f>C3-D3</f>
        <v>71757</v>
      </c>
      <c r="D4" s="2">
        <f t="shared" ref="D4:D27" si="0">IPMT($D$1/12,1,120,C4)</f>
        <v>-358.78500000000003</v>
      </c>
      <c r="I4" s="2">
        <f>I3+I3-J3</f>
        <v>-357</v>
      </c>
      <c r="J4" s="2">
        <f t="shared" ref="J4:J26" si="1">I4</f>
        <v>-357</v>
      </c>
    </row>
    <row r="5" spans="1:10" x14ac:dyDescent="0.35">
      <c r="A5">
        <v>3</v>
      </c>
      <c r="C5" s="2">
        <f t="shared" ref="C5:C27" si="2">C4-D4</f>
        <v>72115.785000000003</v>
      </c>
      <c r="D5" s="2">
        <f t="shared" si="0"/>
        <v>-360.57892500000003</v>
      </c>
      <c r="I5" s="2">
        <f t="shared" ref="I5:I26" si="3">I4+I4-J4</f>
        <v>-357</v>
      </c>
      <c r="J5" s="2">
        <f t="shared" si="1"/>
        <v>-357</v>
      </c>
    </row>
    <row r="6" spans="1:10" x14ac:dyDescent="0.35">
      <c r="A6">
        <v>4</v>
      </c>
      <c r="C6" s="2">
        <f t="shared" si="2"/>
        <v>72476.363924999998</v>
      </c>
      <c r="D6" s="2">
        <f t="shared" si="0"/>
        <v>-362.38181962499999</v>
      </c>
      <c r="I6" s="2">
        <f t="shared" si="3"/>
        <v>-357</v>
      </c>
      <c r="J6" s="2">
        <f t="shared" si="1"/>
        <v>-357</v>
      </c>
    </row>
    <row r="7" spans="1:10" x14ac:dyDescent="0.35">
      <c r="A7">
        <v>5</v>
      </c>
      <c r="C7" s="2">
        <f t="shared" si="2"/>
        <v>72838.745744625005</v>
      </c>
      <c r="D7" s="2">
        <f t="shared" si="0"/>
        <v>-364.19372872312505</v>
      </c>
      <c r="I7" s="2">
        <f t="shared" si="3"/>
        <v>-357</v>
      </c>
      <c r="J7" s="2">
        <f t="shared" si="1"/>
        <v>-357</v>
      </c>
    </row>
    <row r="8" spans="1:10" x14ac:dyDescent="0.35">
      <c r="A8">
        <v>6</v>
      </c>
      <c r="C8" s="2">
        <f t="shared" si="2"/>
        <v>73202.939473348131</v>
      </c>
      <c r="D8" s="2">
        <f t="shared" si="0"/>
        <v>-366.01469736674068</v>
      </c>
      <c r="I8" s="2">
        <f t="shared" si="3"/>
        <v>-357</v>
      </c>
      <c r="J8" s="2">
        <f t="shared" si="1"/>
        <v>-357</v>
      </c>
    </row>
    <row r="9" spans="1:10" x14ac:dyDescent="0.35">
      <c r="A9">
        <v>7</v>
      </c>
      <c r="C9" s="2">
        <f t="shared" si="2"/>
        <v>73568.954170714875</v>
      </c>
      <c r="D9" s="2">
        <f t="shared" si="0"/>
        <v>-367.8447708535744</v>
      </c>
      <c r="I9" s="2">
        <f t="shared" si="3"/>
        <v>-357</v>
      </c>
      <c r="J9" s="2">
        <f t="shared" si="1"/>
        <v>-357</v>
      </c>
    </row>
    <row r="10" spans="1:10" x14ac:dyDescent="0.35">
      <c r="A10">
        <v>8</v>
      </c>
      <c r="C10" s="2">
        <f t="shared" si="2"/>
        <v>73936.798941568442</v>
      </c>
      <c r="D10" s="2">
        <f t="shared" si="0"/>
        <v>-369.6839947078422</v>
      </c>
      <c r="I10" s="2">
        <f t="shared" si="3"/>
        <v>-357</v>
      </c>
      <c r="J10" s="2">
        <f t="shared" si="1"/>
        <v>-357</v>
      </c>
    </row>
    <row r="11" spans="1:10" x14ac:dyDescent="0.35">
      <c r="A11">
        <v>9</v>
      </c>
      <c r="C11" s="2">
        <f t="shared" si="2"/>
        <v>74306.482936276283</v>
      </c>
      <c r="D11" s="2">
        <f t="shared" si="0"/>
        <v>-371.5324146813814</v>
      </c>
      <c r="I11" s="2">
        <f t="shared" si="3"/>
        <v>-357</v>
      </c>
      <c r="J11" s="2">
        <f t="shared" si="1"/>
        <v>-357</v>
      </c>
    </row>
    <row r="12" spans="1:10" x14ac:dyDescent="0.35">
      <c r="A12">
        <v>10</v>
      </c>
      <c r="C12" s="2">
        <f t="shared" si="2"/>
        <v>74678.015350957663</v>
      </c>
      <c r="D12" s="2">
        <f t="shared" si="0"/>
        <v>-373.39007675478831</v>
      </c>
      <c r="I12" s="2">
        <f t="shared" si="3"/>
        <v>-357</v>
      </c>
      <c r="J12" s="2">
        <f t="shared" si="1"/>
        <v>-357</v>
      </c>
    </row>
    <row r="13" spans="1:10" x14ac:dyDescent="0.35">
      <c r="A13">
        <v>11</v>
      </c>
      <c r="C13" s="2">
        <f t="shared" si="2"/>
        <v>75051.405427712452</v>
      </c>
      <c r="D13" s="2">
        <f t="shared" si="0"/>
        <v>-375.25702713856225</v>
      </c>
      <c r="I13" s="2">
        <f t="shared" si="3"/>
        <v>-357</v>
      </c>
      <c r="J13" s="2">
        <f t="shared" si="1"/>
        <v>-357</v>
      </c>
    </row>
    <row r="14" spans="1:10" x14ac:dyDescent="0.35">
      <c r="A14">
        <v>12</v>
      </c>
      <c r="C14" s="2">
        <f t="shared" si="2"/>
        <v>75426.662454851015</v>
      </c>
      <c r="D14" s="2">
        <f t="shared" si="0"/>
        <v>-377.1333122742551</v>
      </c>
      <c r="I14" s="2">
        <f t="shared" si="3"/>
        <v>-357</v>
      </c>
      <c r="J14" s="2">
        <f t="shared" si="1"/>
        <v>-357</v>
      </c>
    </row>
    <row r="15" spans="1:10" x14ac:dyDescent="0.35">
      <c r="A15">
        <v>13</v>
      </c>
      <c r="B15" s="3">
        <v>70000</v>
      </c>
      <c r="C15" s="4">
        <f>C14+B15*(1+C1)-D14</f>
        <v>147203.7957671253</v>
      </c>
      <c r="D15" s="2">
        <f t="shared" si="0"/>
        <v>-736.01897883562651</v>
      </c>
      <c r="G15" s="3">
        <v>70000</v>
      </c>
      <c r="H15" s="3">
        <f>G15*(1+C1)+H3</f>
        <v>142800</v>
      </c>
      <c r="I15" s="2">
        <f>IPMT($D$1/12,1,120,H15)</f>
        <v>-714</v>
      </c>
      <c r="J15" s="2">
        <f t="shared" si="1"/>
        <v>-714</v>
      </c>
    </row>
    <row r="16" spans="1:10" x14ac:dyDescent="0.35">
      <c r="A16">
        <v>14</v>
      </c>
      <c r="C16" s="2">
        <f t="shared" si="2"/>
        <v>147939.81474596093</v>
      </c>
      <c r="D16" s="2">
        <f t="shared" si="0"/>
        <v>-739.6990737298047</v>
      </c>
      <c r="I16" s="2">
        <f t="shared" si="3"/>
        <v>-714</v>
      </c>
      <c r="J16" s="2">
        <f t="shared" si="1"/>
        <v>-714</v>
      </c>
    </row>
    <row r="17" spans="1:10" x14ac:dyDescent="0.35">
      <c r="A17">
        <v>15</v>
      </c>
      <c r="C17" s="2">
        <f t="shared" si="2"/>
        <v>148679.51381969074</v>
      </c>
      <c r="D17" s="2">
        <f t="shared" si="0"/>
        <v>-743.39756909845369</v>
      </c>
      <c r="I17" s="2">
        <f t="shared" si="3"/>
        <v>-714</v>
      </c>
      <c r="J17" s="2">
        <f t="shared" si="1"/>
        <v>-714</v>
      </c>
    </row>
    <row r="18" spans="1:10" x14ac:dyDescent="0.35">
      <c r="A18">
        <v>16</v>
      </c>
      <c r="C18" s="2">
        <f t="shared" si="2"/>
        <v>149422.91138878919</v>
      </c>
      <c r="D18" s="2">
        <f t="shared" si="0"/>
        <v>-747.1145569439459</v>
      </c>
      <c r="I18" s="2">
        <f t="shared" si="3"/>
        <v>-714</v>
      </c>
      <c r="J18" s="2">
        <f t="shared" si="1"/>
        <v>-714</v>
      </c>
    </row>
    <row r="19" spans="1:10" x14ac:dyDescent="0.35">
      <c r="A19">
        <v>17</v>
      </c>
      <c r="C19" s="2">
        <f t="shared" si="2"/>
        <v>150170.02594573313</v>
      </c>
      <c r="D19" s="2">
        <f t="shared" si="0"/>
        <v>-750.85012972866559</v>
      </c>
      <c r="I19" s="2">
        <f t="shared" si="3"/>
        <v>-714</v>
      </c>
      <c r="J19" s="2">
        <f t="shared" si="1"/>
        <v>-714</v>
      </c>
    </row>
    <row r="20" spans="1:10" x14ac:dyDescent="0.35">
      <c r="A20">
        <v>18</v>
      </c>
      <c r="C20" s="2">
        <f t="shared" si="2"/>
        <v>150920.8760754618</v>
      </c>
      <c r="D20" s="2">
        <f t="shared" si="0"/>
        <v>-754.60438037730898</v>
      </c>
      <c r="I20" s="2">
        <f t="shared" si="3"/>
        <v>-714</v>
      </c>
      <c r="J20" s="2">
        <f t="shared" si="1"/>
        <v>-714</v>
      </c>
    </row>
    <row r="21" spans="1:10" x14ac:dyDescent="0.35">
      <c r="A21">
        <v>19</v>
      </c>
      <c r="C21" s="2">
        <f t="shared" si="2"/>
        <v>151675.4804558391</v>
      </c>
      <c r="D21" s="2">
        <f t="shared" si="0"/>
        <v>-758.37740227919551</v>
      </c>
      <c r="I21" s="2">
        <f t="shared" si="3"/>
        <v>-714</v>
      </c>
      <c r="J21" s="2">
        <f t="shared" si="1"/>
        <v>-714</v>
      </c>
    </row>
    <row r="22" spans="1:10" x14ac:dyDescent="0.35">
      <c r="A22">
        <v>20</v>
      </c>
      <c r="C22" s="2">
        <f t="shared" si="2"/>
        <v>152433.85785811831</v>
      </c>
      <c r="D22" s="2">
        <f t="shared" si="0"/>
        <v>-762.16928929059156</v>
      </c>
      <c r="I22" s="2">
        <f t="shared" si="3"/>
        <v>-714</v>
      </c>
      <c r="J22" s="2">
        <f t="shared" si="1"/>
        <v>-714</v>
      </c>
    </row>
    <row r="23" spans="1:10" x14ac:dyDescent="0.35">
      <c r="A23">
        <v>21</v>
      </c>
      <c r="C23" s="2">
        <f t="shared" si="2"/>
        <v>153196.02714740889</v>
      </c>
      <c r="D23" s="2">
        <f t="shared" si="0"/>
        <v>-765.98013573704452</v>
      </c>
      <c r="I23" s="2">
        <f t="shared" si="3"/>
        <v>-714</v>
      </c>
      <c r="J23" s="2">
        <f t="shared" si="1"/>
        <v>-714</v>
      </c>
    </row>
    <row r="24" spans="1:10" x14ac:dyDescent="0.35">
      <c r="A24">
        <v>22</v>
      </c>
      <c r="C24" s="2">
        <f t="shared" si="2"/>
        <v>153962.00728314594</v>
      </c>
      <c r="D24" s="2">
        <f t="shared" si="0"/>
        <v>-769.81003641572977</v>
      </c>
      <c r="I24" s="2">
        <f t="shared" si="3"/>
        <v>-714</v>
      </c>
      <c r="J24" s="2">
        <f t="shared" si="1"/>
        <v>-714</v>
      </c>
    </row>
    <row r="25" spans="1:10" x14ac:dyDescent="0.35">
      <c r="A25">
        <v>23</v>
      </c>
      <c r="C25" s="2">
        <f t="shared" si="2"/>
        <v>154731.81731956167</v>
      </c>
      <c r="D25" s="2">
        <f t="shared" si="0"/>
        <v>-773.65908659780837</v>
      </c>
      <c r="I25" s="2">
        <f t="shared" si="3"/>
        <v>-714</v>
      </c>
      <c r="J25" s="2">
        <f t="shared" si="1"/>
        <v>-714</v>
      </c>
    </row>
    <row r="26" spans="1:10" x14ac:dyDescent="0.35">
      <c r="A26">
        <v>24</v>
      </c>
      <c r="C26" s="2">
        <f t="shared" si="2"/>
        <v>155505.47640615949</v>
      </c>
      <c r="D26" s="2">
        <f t="shared" si="0"/>
        <v>-777.52738203079753</v>
      </c>
      <c r="I26" s="2">
        <f t="shared" si="3"/>
        <v>-714</v>
      </c>
      <c r="J26" s="2">
        <f t="shared" si="1"/>
        <v>-714</v>
      </c>
    </row>
    <row r="27" spans="1:10" x14ac:dyDescent="0.35">
      <c r="A27" s="5">
        <v>25</v>
      </c>
      <c r="B27" s="5"/>
      <c r="C27" s="6">
        <f t="shared" si="2"/>
        <v>156283.00378819028</v>
      </c>
      <c r="E27" s="6">
        <f>PMT(D1/12, 96, C27)</f>
        <v>-2053.7821873134235</v>
      </c>
      <c r="H27" s="8">
        <f>H15</f>
        <v>142800</v>
      </c>
      <c r="I27" s="2">
        <f>SUM(I3:I26)</f>
        <v>-12852</v>
      </c>
      <c r="J27" s="2">
        <f>PMT(D1/12, 96, H27)</f>
        <v>-1876.5962340078784</v>
      </c>
    </row>
    <row r="29" spans="1:10" x14ac:dyDescent="0.35">
      <c r="D29" s="2"/>
    </row>
    <row r="30" spans="1:10" x14ac:dyDescent="0.35">
      <c r="G30" t="s">
        <v>7</v>
      </c>
      <c r="H30" s="2">
        <f>C27-H27</f>
        <v>13483.003788190283</v>
      </c>
    </row>
    <row r="31" spans="1:10" x14ac:dyDescent="0.35">
      <c r="G31" t="s">
        <v>6</v>
      </c>
      <c r="H31" s="2">
        <f>J27-E27</f>
        <v>177.18595330554513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2018-03-23T15:57:47Z</dcterms:created>
  <dcterms:modified xsi:type="dcterms:W3CDTF">2018-03-23T15:57:54Z</dcterms:modified>
</cp:coreProperties>
</file>