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 Xie\Dropbox\GMAT\"/>
    </mc:Choice>
  </mc:AlternateContent>
  <xr:revisionPtr revIDLastSave="0" documentId="13_ncr:1_{CBE321DC-A220-42F4-B35D-50890F3B4C17}" xr6:coauthVersionLast="34" xr6:coauthVersionMax="34" xr10:uidLastSave="{00000000-0000-0000-0000-000000000000}"/>
  <bookViews>
    <workbookView xWindow="0" yWindow="0" windowWidth="7370" windowHeight="5850" xr2:uid="{92719AB6-B8AC-4459-9625-208D176935D8}"/>
  </bookViews>
  <sheets>
    <sheet name="Sheet1" sheetId="1" r:id="rId1"/>
  </sheets>
  <calcPr calcId="179021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F14" i="1" l="1"/>
  <c r="F13" i="1"/>
  <c r="E30" i="1" l="1"/>
  <c r="E39" i="1"/>
  <c r="E14" i="1"/>
  <c r="E13" i="1"/>
  <c r="E9" i="1"/>
  <c r="D39" i="1" l="1"/>
  <c r="C39" i="1"/>
  <c r="B39" i="1"/>
  <c r="D14" i="1"/>
  <c r="D13" i="1"/>
  <c r="D9" i="1"/>
  <c r="D30" i="1"/>
  <c r="D28" i="1"/>
  <c r="D29" i="1"/>
  <c r="C30" i="1"/>
  <c r="C28" i="1"/>
  <c r="C26" i="1"/>
  <c r="C14" i="1"/>
  <c r="C13" i="1"/>
  <c r="C8" i="1"/>
  <c r="C9" i="1"/>
  <c r="B29" i="1"/>
  <c r="B28" i="1"/>
  <c r="B14" i="1"/>
  <c r="B13" i="1"/>
  <c r="B26" i="1"/>
  <c r="B30" i="1" s="1"/>
</calcChain>
</file>

<file path=xl/sharedStrings.xml><?xml version="1.0" encoding="utf-8"?>
<sst xmlns="http://schemas.openxmlformats.org/spreadsheetml/2006/main" count="88" uniqueCount="72">
  <si>
    <t>Correct</t>
  </si>
  <si>
    <t>PS</t>
  </si>
  <si>
    <t>4 (content (2 combinatorics))</t>
  </si>
  <si>
    <t>DS</t>
  </si>
  <si>
    <t>Incorrect</t>
  </si>
  <si>
    <t>Notes</t>
  </si>
  <si>
    <t>Score</t>
  </si>
  <si>
    <t>Percentile</t>
  </si>
  <si>
    <t>Verbal</t>
  </si>
  <si>
    <t>CR</t>
  </si>
  <si>
    <t>RC</t>
  </si>
  <si>
    <t>SC</t>
  </si>
  <si>
    <t>Lots time left</t>
  </si>
  <si>
    <t>IR</t>
  </si>
  <si>
    <t>Just enough time</t>
  </si>
  <si>
    <t>Quant</t>
  </si>
  <si>
    <t>Errors</t>
  </si>
  <si>
    <t>Error 1</t>
  </si>
  <si>
    <t>misunderstood</t>
  </si>
  <si>
    <t>Error 2</t>
  </si>
  <si>
    <t>misread</t>
  </si>
  <si>
    <t>miscalc</t>
  </si>
  <si>
    <t>3 min left</t>
  </si>
  <si>
    <t>Total score</t>
  </si>
  <si>
    <t>Tech lag caused 4 blanks</t>
  </si>
  <si>
    <t>~8 min left</t>
  </si>
  <si>
    <t>--</t>
  </si>
  <si>
    <t>Total percentile</t>
  </si>
  <si>
    <t>5 (1 sloppy calc)</t>
  </si>
  <si>
    <t>2 (1 content (prob), 1 misreading of Q)</t>
  </si>
  <si>
    <t>PS total</t>
  </si>
  <si>
    <t>DS total</t>
  </si>
  <si>
    <t>CR total</t>
  </si>
  <si>
    <t>RC total</t>
  </si>
  <si>
    <t>SC total</t>
  </si>
  <si>
    <t>3 (2 content-based, 
1 sloppy)</t>
  </si>
  <si>
    <t>PS % wrong</t>
  </si>
  <si>
    <t>DS % wrong</t>
  </si>
  <si>
    <t>CR % wrong</t>
  </si>
  <si>
    <t>RC % wrong</t>
  </si>
  <si>
    <t>SC % wrong</t>
  </si>
  <si>
    <t>2 (1 preventable --should have spent more time
1 missed logical relationship--reverse causation was relevant )</t>
  </si>
  <si>
    <t>1 (Missed parallelism--too focused on "their" as ambiguous subject. Make sure you identify all differences among MC)</t>
  </si>
  <si>
    <t>+4 missed</t>
  </si>
  <si>
    <t>1 (tricky q, missed language/meaning of two MC options)</t>
  </si>
  <si>
    <t>Total wrong</t>
  </si>
  <si>
    <t>Weak spots to attack</t>
  </si>
  <si>
    <t>Timing.
Rigorous content review.</t>
  </si>
  <si>
    <t>CR approach.
RC review.
SC principles.</t>
  </si>
  <si>
    <t>CR--rigorous logic drills
RC--checklist of principles
SC--principles review</t>
  </si>
  <si>
    <t>Sloppiness. Timing.</t>
  </si>
  <si>
    <t>Sloppiness.</t>
  </si>
  <si>
    <t>Be vigilant on reading Qs and answer Cs.
Review test Qs.</t>
  </si>
  <si>
    <t>~4 min left.
Last part on govt/tech was a little tricky.</t>
  </si>
  <si>
    <t>Much less rushed; ~5 min left at end.Felt WAY easier, like almost a joke. Practicing high level difficulty qs effective.</t>
  </si>
  <si>
    <t>Rushed, could have answered last question correctly. Next time select guess but keep working until time's up</t>
  </si>
  <si>
    <t>1 (misunderstood premises &amp; MC)</t>
  </si>
  <si>
    <t>CR review--rigorous logic drills
SC review--parallelism, ambiguity, missing subjects</t>
  </si>
  <si>
    <t>3 (sets median logic, algebra assumption, # properties)</t>
  </si>
  <si>
    <t>-  divisibility/ remainders
- Probability
- sets
- Review DS again</t>
  </si>
  <si>
    <t>Content review. Pay more attn in isolated environ.</t>
  </si>
  <si>
    <t>- Reciprocals
- algebra quadratics
- probability &amp; combinatorics</t>
  </si>
  <si>
    <t>SC hard questions</t>
  </si>
  <si>
    <t>1 (content-whose)</t>
  </si>
  <si>
    <t>1 (content - parallelism/idiom)</t>
  </si>
  <si>
    <t>Timing review.</t>
  </si>
  <si>
    <t xml:space="preserve">Timing. Sloppy error on PS.
DS--retain common senes big picture view.
Don't rush. </t>
  </si>
  <si>
    <t>Missed precision of Q (approximately X)
Precision of Q (fuel efficiency=/= buy less fuel)</t>
  </si>
  <si>
    <t>"min" scenario math error
tricky kangaroo logic Q</t>
  </si>
  <si>
    <t>Timing--missed one at end. Need to do easy questions faster. Keep focus but go fast.</t>
  </si>
  <si>
    <t>1 sloppy misread.
1 tough question</t>
  </si>
  <si>
    <t>2 geometry content, algebra content
1 algebra
1 combos/prob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</si>
</sst>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#,##0.0%_);\(#,##0.0%\);_(&quot;–&quot;_)_%;_(@_)_%"/>
  </numFmts>
  <fonts count="10" x14ac:knownFonts="1">
    <font>
      <sz val="12"/>
      <color theme="1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2"/>
      <color rgb="FF2F5496"/>
      <name val="Calibri"/>
      <family val="2"/>
    </font>
    <font>
      <b/>
      <sz val="12"/>
      <color rgb="FF2F5496"/>
      <name val="Calibri"/>
      <family val="2"/>
    </font>
    <font>
      <u/>
      <sz val="10"/>
      <color theme="1"/>
      <name val="Calibri"/>
      <family val="2"/>
    </font>
    <font>
      <sz val="10"/>
      <color rgb="FF0000FF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Border="1" applyAlignment="1">
      <alignment horizontal="left" vertical="center" wrapText="1" indent="1"/>
    </xf>
    <xf numFmtId="0" fontId="3" fillId="0" borderId="0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3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3" fillId="0" borderId="0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center" wrapText="1"/>
    </xf>
    <xf numFmtId="14" fontId="4" fillId="2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quotePrefix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9" fontId="8" fillId="0" borderId="0" xfId="0" applyNumberFormat="1" applyFont="1" applyBorder="1" applyAlignment="1">
      <alignment horizontal="center"/>
    </xf>
    <xf numFmtId="9" fontId="9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</xdr:colOff>
      <xdr:row>3</xdr:row>
      <xdr:rowOff>1</xdr:rowOff>
    </xdr:from>
    <xdr:to>
      <xdr:col>20</xdr:col>
      <xdr:colOff>721178</xdr:colOff>
      <xdr:row>12</xdr:row>
      <xdr:rowOff>10975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FE19A1-C42E-4BC1-98A0-3FAD6878B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0037" y="530680"/>
          <a:ext cx="4531177" cy="2133688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</xdr:row>
      <xdr:rowOff>27215</xdr:rowOff>
    </xdr:from>
    <xdr:to>
      <xdr:col>21</xdr:col>
      <xdr:colOff>473</xdr:colOff>
      <xdr:row>30</xdr:row>
      <xdr:rowOff>274756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93EE4B0-A080-47F5-9FD7-18F0E5ED4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0036" y="4503965"/>
          <a:ext cx="4558393" cy="2206969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3</xdr:row>
      <xdr:rowOff>0</xdr:rowOff>
    </xdr:from>
    <xdr:to>
      <xdr:col>26</xdr:col>
      <xdr:colOff>680357</xdr:colOff>
      <xdr:row>12</xdr:row>
      <xdr:rowOff>11787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071F9D7-933F-4C42-BDC8-EAEA86D50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22036" y="530679"/>
          <a:ext cx="4490357" cy="2134501"/>
        </a:xfrm>
        <a:prstGeom prst="rect">
          <a:avLst/>
        </a:prstGeom>
      </xdr:spPr>
    </xdr:pic>
    <xdr:clientData/>
  </xdr:twoCellAnchor>
  <xdr:twoCellAnchor editAs="oneCell">
    <xdr:from>
      <xdr:col>21</xdr:col>
      <xdr:colOff>1</xdr:colOff>
      <xdr:row>18</xdr:row>
      <xdr:rowOff>27215</xdr:rowOff>
    </xdr:from>
    <xdr:to>
      <xdr:col>26</xdr:col>
      <xdr:colOff>666751</xdr:colOff>
      <xdr:row>30</xdr:row>
      <xdr:rowOff>274524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F259E79-6874-415D-807B-B4146C8F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22037" y="4503965"/>
          <a:ext cx="4476750" cy="2206737"/>
        </a:xfrm>
        <a:prstGeom prst="rect">
          <a:avLst/>
        </a:prstGeom>
      </xdr:spPr>
    </xdr:pic>
    <xdr:clientData/>
  </xdr:twoCellAnchor>
  <xdr:twoCellAnchor editAs="oneCell">
    <xdr:from>
      <xdr:col>21</xdr:col>
      <xdr:colOff>40821</xdr:colOff>
      <xdr:row>41</xdr:row>
      <xdr:rowOff>27214</xdr:rowOff>
    </xdr:from>
    <xdr:to>
      <xdr:col>27</xdr:col>
      <xdr:colOff>6780</xdr:colOff>
      <xdr:row>49</xdr:row>
      <xdr:rowOff>784680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9734E3B-29C7-465F-8BFC-4C3519EBB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062857" y="10599964"/>
          <a:ext cx="4537959" cy="2245179"/>
        </a:xfrm>
        <a:prstGeom prst="rect">
          <a:avLst/>
        </a:prstGeom>
      </xdr:spPr>
    </xdr:pic>
    <xdr:clientData/>
  </xdr:twoCellAnchor>
  <xdr:twoCellAnchor editAs="oneCell">
    <xdr:from>
      <xdr:col>15</xdr:col>
      <xdr:colOff>1</xdr:colOff>
      <xdr:row>41</xdr:row>
      <xdr:rowOff>0</xdr:rowOff>
    </xdr:from>
    <xdr:to>
      <xdr:col>20</xdr:col>
      <xdr:colOff>728495</xdr:colOff>
      <xdr:row>49</xdr:row>
      <xdr:rowOff>791883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E01DCD0-18D6-425E-9F5D-8A05D1AB4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450037" y="10572750"/>
          <a:ext cx="4563894" cy="2286000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41</xdr:row>
      <xdr:rowOff>13607</xdr:rowOff>
    </xdr:from>
    <xdr:to>
      <xdr:col>33</xdr:col>
      <xdr:colOff>4905</xdr:colOff>
      <xdr:row>49</xdr:row>
      <xdr:rowOff>791883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03B5979-538E-4024-92CF-26E8CB576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594036" y="10749643"/>
          <a:ext cx="4576905" cy="2272393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3</xdr:row>
      <xdr:rowOff>1</xdr:rowOff>
    </xdr:from>
    <xdr:to>
      <xdr:col>32</xdr:col>
      <xdr:colOff>542327</xdr:colOff>
      <xdr:row>12</xdr:row>
      <xdr:rowOff>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6DC6248-DBEC-43ED-86B3-39866CBCC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594036" y="530680"/>
          <a:ext cx="4352327" cy="2122714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18</xdr:row>
      <xdr:rowOff>0</xdr:rowOff>
    </xdr:from>
    <xdr:to>
      <xdr:col>33</xdr:col>
      <xdr:colOff>156607</xdr:colOff>
      <xdr:row>30</xdr:row>
      <xdr:rowOff>272143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23073CF-2E39-4BE2-94E8-AEBB97B92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594036" y="4640036"/>
          <a:ext cx="4728607" cy="223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46533-2AFA-49A3-9DF4-F25F40E7CE28}">
  <dimension ref="A1:AB50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2" sqref="H12"/>
    </sheetView>
  </sheetViews>
  <sheetFormatPr defaultColWidth="8.84375" defaultRowHeight="13" x14ac:dyDescent="0.3"/>
  <cols>
    <col min="1" max="1" width="11.69140625" style="10" customWidth="1"/>
    <col min="2" max="4" width="14.53515625" style="2" customWidth="1"/>
    <col min="5" max="7" width="14.53515625" style="29" customWidth="1"/>
    <col min="8" max="15" width="18.07421875" style="10" customWidth="1"/>
    <col min="16" max="16384" width="8.84375" style="10"/>
  </cols>
  <sheetData>
    <row r="1" spans="1:28" s="5" customFormat="1" x14ac:dyDescent="0.3">
      <c r="A1" s="3"/>
      <c r="B1" s="4">
        <v>43304</v>
      </c>
      <c r="C1" s="4">
        <v>43315</v>
      </c>
      <c r="D1" s="4">
        <v>43318</v>
      </c>
      <c r="E1" s="26">
        <v>43319</v>
      </c>
      <c r="F1" s="26">
        <v>43320</v>
      </c>
      <c r="G1" s="26">
        <v>43321</v>
      </c>
      <c r="P1" s="4">
        <v>43304</v>
      </c>
      <c r="Q1" s="7"/>
      <c r="R1" s="7"/>
      <c r="S1" s="7"/>
      <c r="T1" s="7"/>
      <c r="U1" s="7"/>
      <c r="V1" s="4">
        <v>43315</v>
      </c>
      <c r="W1" s="7"/>
      <c r="X1" s="7"/>
      <c r="Y1" s="7"/>
      <c r="Z1" s="7"/>
      <c r="AA1" s="7"/>
      <c r="AB1" s="4">
        <v>43318</v>
      </c>
    </row>
    <row r="2" spans="1:28" s="7" customFormat="1" ht="15.5" x14ac:dyDescent="0.3">
      <c r="A2" s="17" t="s">
        <v>15</v>
      </c>
      <c r="B2" s="6"/>
      <c r="C2" s="6"/>
      <c r="D2" s="6"/>
      <c r="E2" s="27"/>
      <c r="F2" s="27"/>
      <c r="G2" s="27"/>
    </row>
    <row r="3" spans="1:28" x14ac:dyDescent="0.3">
      <c r="A3" s="8" t="s">
        <v>0</v>
      </c>
      <c r="B3" s="9">
        <v>19</v>
      </c>
      <c r="C3" s="9">
        <v>22</v>
      </c>
      <c r="D3" s="9">
        <v>26</v>
      </c>
      <c r="E3" s="28">
        <v>28</v>
      </c>
      <c r="F3" s="28">
        <v>27</v>
      </c>
      <c r="G3" s="28">
        <v>29</v>
      </c>
    </row>
    <row r="4" spans="1:28" x14ac:dyDescent="0.3">
      <c r="A4" s="8" t="s">
        <v>4</v>
      </c>
      <c r="B4" s="9">
        <v>12</v>
      </c>
      <c r="C4" s="9">
        <v>9</v>
      </c>
      <c r="D4" s="9">
        <v>5</v>
      </c>
      <c r="E4" s="28">
        <v>3</v>
      </c>
      <c r="F4" s="28">
        <v>4</v>
      </c>
      <c r="G4" s="28">
        <v>3</v>
      </c>
    </row>
    <row r="5" spans="1:28" x14ac:dyDescent="0.3">
      <c r="A5" s="8" t="s">
        <v>6</v>
      </c>
      <c r="B5" s="9">
        <v>47</v>
      </c>
      <c r="C5" s="9">
        <v>49</v>
      </c>
      <c r="D5" s="9">
        <v>50</v>
      </c>
      <c r="E5" s="9">
        <v>50</v>
      </c>
      <c r="F5" s="28">
        <v>50</v>
      </c>
      <c r="G5" s="28">
        <v>50</v>
      </c>
    </row>
    <row r="6" spans="1:28" x14ac:dyDescent="0.3">
      <c r="A6" s="8" t="s">
        <v>7</v>
      </c>
      <c r="B6" s="9">
        <v>63</v>
      </c>
      <c r="C6" s="9">
        <v>75</v>
      </c>
      <c r="D6" s="9">
        <v>86</v>
      </c>
      <c r="E6" s="9">
        <v>86</v>
      </c>
      <c r="F6" s="28"/>
      <c r="G6" s="28">
        <v>86</v>
      </c>
    </row>
    <row r="7" spans="1:28" x14ac:dyDescent="0.3">
      <c r="A7" s="1"/>
      <c r="B7" s="22" t="s">
        <v>43</v>
      </c>
    </row>
    <row r="8" spans="1:28" x14ac:dyDescent="0.3">
      <c r="A8" s="11" t="s">
        <v>30</v>
      </c>
      <c r="B8" s="2">
        <v>15</v>
      </c>
      <c r="C8" s="2">
        <f>13+4</f>
        <v>17</v>
      </c>
      <c r="D8" s="2">
        <v>17</v>
      </c>
      <c r="E8" s="28">
        <v>17</v>
      </c>
      <c r="F8" s="28">
        <v>17</v>
      </c>
      <c r="G8" s="28">
        <v>17</v>
      </c>
    </row>
    <row r="9" spans="1:28" x14ac:dyDescent="0.3">
      <c r="A9" s="11" t="s">
        <v>31</v>
      </c>
      <c r="B9" s="2">
        <v>12</v>
      </c>
      <c r="C9" s="2">
        <f>9+5</f>
        <v>14</v>
      </c>
      <c r="D9" s="2">
        <f>9+5</f>
        <v>14</v>
      </c>
      <c r="E9" s="2">
        <f>9+5</f>
        <v>14</v>
      </c>
      <c r="F9" s="28">
        <v>14</v>
      </c>
      <c r="G9" s="28">
        <v>14</v>
      </c>
    </row>
    <row r="10" spans="1:28" x14ac:dyDescent="0.3">
      <c r="A10" s="21" t="s">
        <v>16</v>
      </c>
      <c r="B10" s="9"/>
    </row>
    <row r="11" spans="1:28" ht="26" x14ac:dyDescent="0.3">
      <c r="A11" s="12" t="s">
        <v>1</v>
      </c>
      <c r="B11" s="9" t="s">
        <v>35</v>
      </c>
      <c r="C11" s="9" t="s">
        <v>2</v>
      </c>
      <c r="D11" s="9" t="s">
        <v>29</v>
      </c>
      <c r="E11" s="28">
        <v>2</v>
      </c>
      <c r="F11" s="28">
        <v>1</v>
      </c>
      <c r="G11" s="28">
        <v>0</v>
      </c>
    </row>
    <row r="12" spans="1:28" ht="52" x14ac:dyDescent="0.3">
      <c r="A12" s="12" t="s">
        <v>3</v>
      </c>
      <c r="B12" s="9">
        <v>5</v>
      </c>
      <c r="C12" s="9" t="s">
        <v>28</v>
      </c>
      <c r="D12" s="9" t="s">
        <v>58</v>
      </c>
      <c r="E12" s="28">
        <v>1</v>
      </c>
      <c r="F12" s="28">
        <v>3</v>
      </c>
      <c r="G12" s="31" t="s">
        <v>71</v>
      </c>
    </row>
    <row r="13" spans="1:28" x14ac:dyDescent="0.3">
      <c r="A13" s="12" t="s">
        <v>36</v>
      </c>
      <c r="B13" s="20">
        <f>3/15</f>
        <v>0.2</v>
      </c>
      <c r="C13" s="20">
        <f>4/17</f>
        <v>0.23529411764705882</v>
      </c>
      <c r="D13" s="20">
        <f>2/17</f>
        <v>0.11764705882352941</v>
      </c>
      <c r="E13" s="30">
        <f>E11/E8</f>
        <v>0.11764705882352941</v>
      </c>
      <c r="F13" s="30">
        <f>1/17</f>
        <v>5.8823529411764705E-2</v>
      </c>
      <c r="G13" s="28">
        <v>0</v>
      </c>
    </row>
    <row r="14" spans="1:28" x14ac:dyDescent="0.3">
      <c r="A14" s="12" t="s">
        <v>37</v>
      </c>
      <c r="B14" s="20">
        <f>5/12</f>
        <v>0.41666666666666669</v>
      </c>
      <c r="C14" s="20">
        <f>5/14</f>
        <v>0.35714285714285715</v>
      </c>
      <c r="D14" s="20">
        <f>3/14</f>
        <v>0.21428571428571427</v>
      </c>
      <c r="E14" s="30">
        <f>E12/E9</f>
        <v>7.1428571428571425E-2</v>
      </c>
      <c r="F14" s="30">
        <f>3/14</f>
        <v>0.21428571428571427</v>
      </c>
      <c r="G14" s="30">
        <f>2/14</f>
        <v>0.14285714285714285</v>
      </c>
    </row>
    <row r="15" spans="1:28" ht="91" x14ac:dyDescent="0.3">
      <c r="A15" s="8" t="s">
        <v>5</v>
      </c>
      <c r="B15" s="9" t="s">
        <v>24</v>
      </c>
      <c r="C15" s="9" t="s">
        <v>55</v>
      </c>
      <c r="D15" s="9" t="s">
        <v>54</v>
      </c>
      <c r="E15" s="31" t="s">
        <v>60</v>
      </c>
      <c r="F15" s="29" t="s">
        <v>65</v>
      </c>
      <c r="G15" s="31" t="s">
        <v>69</v>
      </c>
    </row>
    <row r="16" spans="1:28" ht="78" x14ac:dyDescent="0.3">
      <c r="A16" s="8" t="s">
        <v>46</v>
      </c>
      <c r="C16" s="9" t="s">
        <v>47</v>
      </c>
      <c r="D16" s="25" t="s">
        <v>59</v>
      </c>
      <c r="E16" s="32" t="s">
        <v>61</v>
      </c>
      <c r="F16" s="31" t="s">
        <v>66</v>
      </c>
    </row>
    <row r="18" spans="1:7" s="14" customFormat="1" ht="15.5" x14ac:dyDescent="0.3">
      <c r="A18" s="18" t="s">
        <v>8</v>
      </c>
      <c r="B18" s="13"/>
      <c r="C18" s="13"/>
      <c r="D18" s="13"/>
      <c r="E18" s="33"/>
      <c r="F18" s="33"/>
      <c r="G18" s="33"/>
    </row>
    <row r="19" spans="1:7" x14ac:dyDescent="0.3">
      <c r="A19" s="8" t="s">
        <v>0</v>
      </c>
      <c r="B19" s="9">
        <v>30</v>
      </c>
      <c r="C19" s="9">
        <v>33</v>
      </c>
      <c r="D19" s="9">
        <v>33</v>
      </c>
      <c r="E19" s="28">
        <v>32</v>
      </c>
      <c r="G19" s="28">
        <v>30</v>
      </c>
    </row>
    <row r="20" spans="1:7" x14ac:dyDescent="0.3">
      <c r="A20" s="8" t="s">
        <v>4</v>
      </c>
      <c r="B20" s="9">
        <v>6</v>
      </c>
      <c r="C20" s="9">
        <v>3</v>
      </c>
      <c r="D20" s="9">
        <v>3</v>
      </c>
      <c r="E20" s="28">
        <v>1</v>
      </c>
      <c r="G20" s="28">
        <v>2</v>
      </c>
    </row>
    <row r="21" spans="1:7" x14ac:dyDescent="0.3">
      <c r="A21" s="8" t="s">
        <v>6</v>
      </c>
      <c r="B21" s="9">
        <v>42</v>
      </c>
      <c r="C21" s="9">
        <v>47</v>
      </c>
      <c r="D21" s="9">
        <v>44</v>
      </c>
    </row>
    <row r="22" spans="1:7" x14ac:dyDescent="0.3">
      <c r="A22" s="8" t="s">
        <v>7</v>
      </c>
      <c r="B22" s="9">
        <v>96</v>
      </c>
      <c r="C22" s="9">
        <v>99</v>
      </c>
      <c r="D22" s="9">
        <v>98</v>
      </c>
      <c r="E22" s="9">
        <v>99</v>
      </c>
    </row>
    <row r="23" spans="1:7" x14ac:dyDescent="0.3">
      <c r="A23" s="1"/>
    </row>
    <row r="24" spans="1:7" x14ac:dyDescent="0.3">
      <c r="A24" s="1" t="s">
        <v>32</v>
      </c>
      <c r="B24" s="2">
        <v>8</v>
      </c>
      <c r="C24" s="2">
        <v>9</v>
      </c>
      <c r="D24" s="2">
        <v>9</v>
      </c>
      <c r="E24" s="28">
        <v>9</v>
      </c>
    </row>
    <row r="25" spans="1:7" x14ac:dyDescent="0.3">
      <c r="A25" s="1" t="s">
        <v>33</v>
      </c>
      <c r="B25" s="2">
        <v>13</v>
      </c>
      <c r="C25" s="2">
        <v>13</v>
      </c>
      <c r="D25" s="2">
        <v>13</v>
      </c>
      <c r="E25" s="28">
        <v>14</v>
      </c>
    </row>
    <row r="26" spans="1:7" x14ac:dyDescent="0.3">
      <c r="A26" s="1" t="s">
        <v>34</v>
      </c>
      <c r="B26" s="2">
        <f>12+3</f>
        <v>15</v>
      </c>
      <c r="C26" s="2">
        <f>14</f>
        <v>14</v>
      </c>
      <c r="D26" s="2">
        <v>15</v>
      </c>
      <c r="E26" s="28">
        <v>13</v>
      </c>
    </row>
    <row r="27" spans="1:7" x14ac:dyDescent="0.3">
      <c r="A27" s="11" t="s">
        <v>16</v>
      </c>
    </row>
    <row r="28" spans="1:7" x14ac:dyDescent="0.3">
      <c r="A28" s="15" t="s">
        <v>38</v>
      </c>
      <c r="B28" s="20">
        <f t="shared" ref="B28:B29" si="0">B31/B24</f>
        <v>0.25</v>
      </c>
      <c r="C28" s="20">
        <f>2/9</f>
        <v>0.22222222222222221</v>
      </c>
      <c r="D28" s="20">
        <f>1/9</f>
        <v>0.1111111111111111</v>
      </c>
      <c r="E28" s="35">
        <v>0</v>
      </c>
    </row>
    <row r="29" spans="1:7" x14ac:dyDescent="0.3">
      <c r="A29" s="15" t="s">
        <v>39</v>
      </c>
      <c r="B29" s="20">
        <f t="shared" si="0"/>
        <v>7.6923076923076927E-2</v>
      </c>
      <c r="C29" s="20">
        <v>0</v>
      </c>
      <c r="D29" s="20">
        <f>1/13</f>
        <v>7.6923076923076927E-2</v>
      </c>
      <c r="E29" s="35">
        <v>0</v>
      </c>
    </row>
    <row r="30" spans="1:7" x14ac:dyDescent="0.3">
      <c r="A30" s="15" t="s">
        <v>40</v>
      </c>
      <c r="B30" s="20">
        <f>B33/B26</f>
        <v>0.2</v>
      </c>
      <c r="C30" s="20">
        <f>1/14</f>
        <v>7.1428571428571425E-2</v>
      </c>
      <c r="D30" s="20">
        <f>1/15</f>
        <v>6.6666666666666666E-2</v>
      </c>
      <c r="E30" s="36">
        <f>1/13</f>
        <v>7.6923076923076927E-2</v>
      </c>
    </row>
    <row r="31" spans="1:7" ht="91" x14ac:dyDescent="0.3">
      <c r="A31" s="15" t="s">
        <v>9</v>
      </c>
      <c r="B31" s="9">
        <v>2</v>
      </c>
      <c r="C31" s="9" t="s">
        <v>41</v>
      </c>
      <c r="D31" s="9" t="s">
        <v>56</v>
      </c>
      <c r="E31" s="28">
        <v>0</v>
      </c>
      <c r="G31" s="31" t="s">
        <v>70</v>
      </c>
    </row>
    <row r="32" spans="1:7" ht="39" x14ac:dyDescent="0.3">
      <c r="A32" s="15" t="s">
        <v>10</v>
      </c>
      <c r="B32" s="9">
        <v>1</v>
      </c>
      <c r="C32" s="9">
        <v>0</v>
      </c>
      <c r="D32" s="9" t="s">
        <v>44</v>
      </c>
      <c r="E32" s="28">
        <v>0</v>
      </c>
      <c r="G32" s="28">
        <v>0</v>
      </c>
    </row>
    <row r="33" spans="1:7" ht="91" x14ac:dyDescent="0.3">
      <c r="A33" s="15" t="s">
        <v>11</v>
      </c>
      <c r="B33" s="9">
        <v>3</v>
      </c>
      <c r="C33" s="9" t="s">
        <v>42</v>
      </c>
      <c r="D33" s="9" t="s">
        <v>64</v>
      </c>
      <c r="E33" s="28" t="s">
        <v>63</v>
      </c>
      <c r="G33" s="28">
        <v>0</v>
      </c>
    </row>
    <row r="34" spans="1:7" x14ac:dyDescent="0.3">
      <c r="A34" s="8" t="s">
        <v>5</v>
      </c>
      <c r="B34" s="9" t="s">
        <v>12</v>
      </c>
      <c r="C34" s="9" t="s">
        <v>22</v>
      </c>
      <c r="D34" s="9" t="s">
        <v>25</v>
      </c>
    </row>
    <row r="35" spans="1:7" ht="78" x14ac:dyDescent="0.3">
      <c r="A35" s="8" t="s">
        <v>46</v>
      </c>
      <c r="B35" s="24" t="s">
        <v>48</v>
      </c>
      <c r="C35" s="24" t="s">
        <v>57</v>
      </c>
      <c r="D35" s="24" t="s">
        <v>49</v>
      </c>
      <c r="E35" s="29" t="s">
        <v>62</v>
      </c>
    </row>
    <row r="37" spans="1:7" s="14" customFormat="1" ht="15.5" x14ac:dyDescent="0.3">
      <c r="A37" s="19" t="s">
        <v>23</v>
      </c>
      <c r="B37" s="23">
        <v>720</v>
      </c>
      <c r="C37" s="23">
        <v>770</v>
      </c>
      <c r="D37" s="23">
        <v>770</v>
      </c>
      <c r="E37" s="34">
        <v>780</v>
      </c>
      <c r="F37" s="23">
        <v>770</v>
      </c>
      <c r="G37" s="33"/>
    </row>
    <row r="38" spans="1:7" x14ac:dyDescent="0.3">
      <c r="A38" s="10" t="s">
        <v>27</v>
      </c>
      <c r="B38" s="2">
        <v>94</v>
      </c>
      <c r="C38" s="2">
        <v>99</v>
      </c>
      <c r="D38" s="2">
        <v>99</v>
      </c>
      <c r="E38" s="2">
        <v>99</v>
      </c>
    </row>
    <row r="39" spans="1:7" x14ac:dyDescent="0.3">
      <c r="A39" s="10" t="s">
        <v>45</v>
      </c>
      <c r="B39" s="2">
        <f>B20+B4</f>
        <v>18</v>
      </c>
      <c r="C39" s="2">
        <f>C20+C4</f>
        <v>12</v>
      </c>
      <c r="D39" s="2">
        <f>D20+D4</f>
        <v>8</v>
      </c>
      <c r="E39" s="2">
        <f>E20+E4</f>
        <v>4</v>
      </c>
    </row>
    <row r="41" spans="1:7" s="14" customFormat="1" ht="15.5" x14ac:dyDescent="0.3">
      <c r="A41" s="18" t="s">
        <v>13</v>
      </c>
      <c r="B41" s="13"/>
      <c r="C41" s="13"/>
      <c r="D41" s="13"/>
      <c r="E41" s="33"/>
      <c r="F41" s="33"/>
      <c r="G41" s="33"/>
    </row>
    <row r="42" spans="1:7" x14ac:dyDescent="0.3">
      <c r="A42" s="8" t="s">
        <v>0</v>
      </c>
      <c r="B42" s="9">
        <v>10</v>
      </c>
      <c r="C42" s="9">
        <v>10</v>
      </c>
      <c r="D42" s="9">
        <v>12</v>
      </c>
      <c r="E42" s="28">
        <v>10</v>
      </c>
      <c r="F42" s="28">
        <v>10</v>
      </c>
      <c r="G42" s="28">
        <v>9</v>
      </c>
    </row>
    <row r="43" spans="1:7" x14ac:dyDescent="0.3">
      <c r="A43" s="8" t="s">
        <v>4</v>
      </c>
      <c r="B43" s="9">
        <v>2</v>
      </c>
      <c r="C43" s="9">
        <v>2</v>
      </c>
      <c r="D43" s="9">
        <v>0</v>
      </c>
      <c r="E43" s="28">
        <v>2</v>
      </c>
      <c r="F43" s="28">
        <v>2</v>
      </c>
      <c r="G43" s="28">
        <v>2</v>
      </c>
    </row>
    <row r="44" spans="1:7" x14ac:dyDescent="0.3">
      <c r="A44" s="8" t="s">
        <v>6</v>
      </c>
      <c r="B44" s="9">
        <v>8</v>
      </c>
      <c r="C44" s="9">
        <v>8</v>
      </c>
      <c r="D44" s="9">
        <v>8</v>
      </c>
      <c r="E44" s="28">
        <v>8</v>
      </c>
      <c r="F44" s="28">
        <v>8</v>
      </c>
      <c r="G44" s="28">
        <v>8</v>
      </c>
    </row>
    <row r="45" spans="1:7" x14ac:dyDescent="0.3">
      <c r="A45" s="8" t="s">
        <v>7</v>
      </c>
      <c r="B45" s="9">
        <v>93</v>
      </c>
      <c r="C45" s="9">
        <v>93</v>
      </c>
      <c r="D45" s="9">
        <v>93</v>
      </c>
      <c r="E45" s="28">
        <v>93</v>
      </c>
      <c r="F45" s="28">
        <v>93</v>
      </c>
      <c r="G45" s="28">
        <v>93</v>
      </c>
    </row>
    <row r="47" spans="1:7" ht="52" x14ac:dyDescent="0.3">
      <c r="A47" s="8" t="s">
        <v>5</v>
      </c>
      <c r="B47" s="9" t="s">
        <v>14</v>
      </c>
      <c r="C47" s="9" t="s">
        <v>14</v>
      </c>
      <c r="D47" s="9" t="s">
        <v>53</v>
      </c>
    </row>
    <row r="48" spans="1:7" x14ac:dyDescent="0.3">
      <c r="A48" s="8" t="s">
        <v>17</v>
      </c>
      <c r="B48" s="9" t="s">
        <v>18</v>
      </c>
      <c r="C48" s="9" t="s">
        <v>21</v>
      </c>
      <c r="D48" s="16" t="s">
        <v>26</v>
      </c>
    </row>
    <row r="49" spans="1:6" x14ac:dyDescent="0.3">
      <c r="A49" s="8" t="s">
        <v>19</v>
      </c>
      <c r="B49" s="9" t="s">
        <v>20</v>
      </c>
      <c r="C49" s="9" t="s">
        <v>20</v>
      </c>
      <c r="D49" s="16" t="s">
        <v>26</v>
      </c>
    </row>
    <row r="50" spans="1:6" ht="65" x14ac:dyDescent="0.3">
      <c r="A50" s="8" t="s">
        <v>46</v>
      </c>
      <c r="B50" s="2" t="s">
        <v>50</v>
      </c>
      <c r="C50" s="2" t="s">
        <v>51</v>
      </c>
      <c r="D50" s="24" t="s">
        <v>52</v>
      </c>
      <c r="E50" s="31" t="s">
        <v>68</v>
      </c>
      <c r="F50" s="31" t="s">
        <v>67</v>
      </c>
    </row>
  </sheetData>
  <conditionalFormatting sqref="B13:D14 B28:D30">
    <cfRule type="colorScale" priority="5">
      <colorScale>
        <cfvo type="min"/>
        <cfvo type="max"/>
        <color rgb="FFFCFCFF"/>
        <color rgb="FFF8696B"/>
      </colorScale>
    </cfRule>
  </conditionalFormatting>
  <conditionalFormatting sqref="E28:E30">
    <cfRule type="colorScale" priority="4">
      <colorScale>
        <cfvo type="min"/>
        <cfvo type="max"/>
        <color rgb="FFFCFCFF"/>
        <color rgb="FFF8696B"/>
      </colorScale>
    </cfRule>
  </conditionalFormatting>
  <conditionalFormatting sqref="B28:E30 B13:E14">
    <cfRule type="colorScale" priority="3">
      <colorScale>
        <cfvo type="min"/>
        <cfvo type="max"/>
        <color rgb="FFFCFCFF"/>
        <color rgb="FFF8696B"/>
      </colorScale>
    </cfRule>
  </conditionalFormatting>
  <conditionalFormatting sqref="B13:G14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2018-08-04T02:24:07Z</dcterms:created>
  <dcterms:modified xsi:type="dcterms:W3CDTF">2018-08-10T15:38:50Z</dcterms:modified>
</cp:coreProperties>
</file>