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1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smarthgalhotra/Downloads/"/>
    </mc:Choice>
  </mc:AlternateContent>
  <xr:revisionPtr revIDLastSave="0" documentId="13_ncr:1_{7B40A91E-857A-B34E-A098-A4C9B1D7A3CE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GMAT_Error_Log" sheetId="1" r:id="rId1"/>
    <sheet name="Lists" sheetId="2" r:id="rId2"/>
    <sheet name="Consolidated" sheetId="3" r:id="rId3"/>
    <sheet name="SC" sheetId="7" r:id="rId4"/>
    <sheet name="CR" sheetId="5" r:id="rId5"/>
    <sheet name="PS" sheetId="8" r:id="rId6"/>
    <sheet name="DS" sheetId="6" r:id="rId7"/>
  </sheets>
  <externalReferences>
    <externalReference r:id="rId8"/>
  </externalReferences>
  <definedNames>
    <definedName name="_xlnm._FilterDatabase" localSheetId="2" hidden="1">Consolidated!$AC$2:$AF$28</definedName>
    <definedName name="_xlnm._FilterDatabase" localSheetId="0" hidden="1">GMAT_Error_Log!$B$1:$L$1</definedName>
    <definedName name="CorrectR">GMAT_Error_Log!#REF!</definedName>
    <definedName name="DiffR">GMAT_Error_Log!#REF!</definedName>
    <definedName name="SubTypeR">GMAT_Error_Log!#REF!</definedName>
    <definedName name="TTR">GMAT_Error_Log!#REF!</definedName>
    <definedName name="TypeR">GMAT_Error_Log!#REF!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7" l="1"/>
  <c r="X30" i="8"/>
  <c r="W30" i="8"/>
  <c r="V29" i="8"/>
  <c r="X29" i="8" s="1"/>
  <c r="V28" i="8"/>
  <c r="X28" i="8" s="1"/>
  <c r="V27" i="8"/>
  <c r="X27" i="8" s="1"/>
  <c r="V26" i="8"/>
  <c r="X26" i="8" s="1"/>
  <c r="V25" i="8"/>
  <c r="X25" i="8" s="1"/>
  <c r="V24" i="8"/>
  <c r="X24" i="8" s="1"/>
  <c r="V23" i="8"/>
  <c r="X23" i="8" s="1"/>
  <c r="V22" i="8"/>
  <c r="X22" i="8" s="1"/>
  <c r="V21" i="8"/>
  <c r="X21" i="8" s="1"/>
  <c r="V20" i="8"/>
  <c r="X20" i="8" s="1"/>
  <c r="V19" i="8"/>
  <c r="X19" i="8" s="1"/>
  <c r="V18" i="8"/>
  <c r="X18" i="8" s="1"/>
  <c r="V17" i="8"/>
  <c r="X17" i="8" s="1"/>
  <c r="V16" i="8"/>
  <c r="X16" i="8" s="1"/>
  <c r="V15" i="8"/>
  <c r="X15" i="8" s="1"/>
  <c r="V14" i="8"/>
  <c r="X14" i="8" s="1"/>
  <c r="V13" i="8"/>
  <c r="X13" i="8" s="1"/>
  <c r="V12" i="8"/>
  <c r="X12" i="8" s="1"/>
  <c r="V11" i="8"/>
  <c r="X11" i="8" s="1"/>
  <c r="V10" i="8"/>
  <c r="X10" i="8" s="1"/>
  <c r="V9" i="8"/>
  <c r="X9" i="8" s="1"/>
  <c r="V8" i="8"/>
  <c r="X8" i="8" s="1"/>
  <c r="V7" i="8"/>
  <c r="X7" i="8" s="1"/>
  <c r="V6" i="8"/>
  <c r="X6" i="8" s="1"/>
  <c r="V5" i="8"/>
  <c r="X5" i="8" s="1"/>
  <c r="V4" i="8"/>
  <c r="X4" i="8" s="1"/>
  <c r="N30" i="8"/>
  <c r="M30" i="8"/>
  <c r="D13" i="8"/>
  <c r="L29" i="8"/>
  <c r="N29" i="8" s="1"/>
  <c r="L28" i="8"/>
  <c r="N28" i="8" s="1"/>
  <c r="L27" i="8"/>
  <c r="N27" i="8" s="1"/>
  <c r="L26" i="8"/>
  <c r="N26" i="8" s="1"/>
  <c r="L25" i="8"/>
  <c r="N25" i="8" s="1"/>
  <c r="L24" i="8"/>
  <c r="N24" i="8" s="1"/>
  <c r="L23" i="8"/>
  <c r="N23" i="8" s="1"/>
  <c r="L22" i="8"/>
  <c r="N22" i="8" s="1"/>
  <c r="L21" i="8"/>
  <c r="N21" i="8" s="1"/>
  <c r="L20" i="8"/>
  <c r="N20" i="8" s="1"/>
  <c r="L19" i="8"/>
  <c r="N19" i="8" s="1"/>
  <c r="L18" i="8"/>
  <c r="N18" i="8" s="1"/>
  <c r="L17" i="8"/>
  <c r="N17" i="8" s="1"/>
  <c r="L16" i="8"/>
  <c r="N16" i="8" s="1"/>
  <c r="L15" i="8"/>
  <c r="N15" i="8" s="1"/>
  <c r="L14" i="8"/>
  <c r="N14" i="8" s="1"/>
  <c r="L13" i="8"/>
  <c r="N13" i="8" s="1"/>
  <c r="L12" i="8"/>
  <c r="N12" i="8" s="1"/>
  <c r="L11" i="8"/>
  <c r="N11" i="8" s="1"/>
  <c r="L10" i="8"/>
  <c r="N10" i="8" s="1"/>
  <c r="L9" i="8"/>
  <c r="N9" i="8" s="1"/>
  <c r="L8" i="8"/>
  <c r="N8" i="8" s="1"/>
  <c r="L7" i="8"/>
  <c r="N7" i="8" s="1"/>
  <c r="L6" i="8"/>
  <c r="N6" i="8" s="1"/>
  <c r="L5" i="8"/>
  <c r="N5" i="8" s="1"/>
  <c r="L4" i="8"/>
  <c r="N4" i="8" s="1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4" i="8"/>
  <c r="C4" i="8" s="1"/>
  <c r="D7" i="8"/>
  <c r="D11" i="8"/>
  <c r="D15" i="8"/>
  <c r="D19" i="8"/>
  <c r="D23" i="8"/>
  <c r="D27" i="8"/>
  <c r="D4" i="8"/>
  <c r="D30" i="8"/>
  <c r="C30" i="8"/>
  <c r="D5" i="8"/>
  <c r="D6" i="8"/>
  <c r="D8" i="8"/>
  <c r="D9" i="8"/>
  <c r="D10" i="8"/>
  <c r="D12" i="8"/>
  <c r="D14" i="8"/>
  <c r="D16" i="8"/>
  <c r="D17" i="8"/>
  <c r="D18" i="8"/>
  <c r="D20" i="8"/>
  <c r="D21" i="8"/>
  <c r="D22" i="8"/>
  <c r="D24" i="8"/>
  <c r="D25" i="8"/>
  <c r="D26" i="8"/>
  <c r="D28" i="8"/>
  <c r="D29" i="8"/>
  <c r="C5" i="8"/>
  <c r="C6" i="8"/>
  <c r="C8" i="8"/>
  <c r="C9" i="8"/>
  <c r="C10" i="8"/>
  <c r="C12" i="8"/>
  <c r="C13" i="8"/>
  <c r="C14" i="8"/>
  <c r="C16" i="8"/>
  <c r="C17" i="8"/>
  <c r="C18" i="8"/>
  <c r="C20" i="8"/>
  <c r="C21" i="8"/>
  <c r="C22" i="8"/>
  <c r="C24" i="8"/>
  <c r="C25" i="8"/>
  <c r="C26" i="8"/>
  <c r="C28" i="8"/>
  <c r="C29" i="8"/>
  <c r="D31" i="3"/>
  <c r="C31" i="3"/>
  <c r="D7" i="3"/>
  <c r="D11" i="3"/>
  <c r="D15" i="3"/>
  <c r="D19" i="3"/>
  <c r="D23" i="3"/>
  <c r="D27" i="3"/>
  <c r="C4" i="3"/>
  <c r="R31" i="7"/>
  <c r="Q31" i="7"/>
  <c r="S31" i="7" s="1"/>
  <c r="L31" i="7"/>
  <c r="K31" i="7"/>
  <c r="M31" i="7" s="1"/>
  <c r="D31" i="7"/>
  <c r="C31" i="7"/>
  <c r="R30" i="7"/>
  <c r="P30" i="7"/>
  <c r="Q30" i="7" s="1"/>
  <c r="S30" i="7" s="1"/>
  <c r="L30" i="7"/>
  <c r="J30" i="7"/>
  <c r="K30" i="7" s="1"/>
  <c r="M30" i="7" s="1"/>
  <c r="D30" i="7"/>
  <c r="B30" i="7"/>
  <c r="C30" i="7" s="1"/>
  <c r="E30" i="7" s="1"/>
  <c r="R29" i="7"/>
  <c r="P29" i="7"/>
  <c r="Q29" i="7" s="1"/>
  <c r="S29" i="7" s="1"/>
  <c r="L29" i="7"/>
  <c r="J29" i="7"/>
  <c r="K29" i="7" s="1"/>
  <c r="M29" i="7" s="1"/>
  <c r="D29" i="7"/>
  <c r="B29" i="7"/>
  <c r="C29" i="7" s="1"/>
  <c r="E29" i="7" s="1"/>
  <c r="R28" i="7"/>
  <c r="P28" i="7"/>
  <c r="Q28" i="7" s="1"/>
  <c r="S28" i="7" s="1"/>
  <c r="L28" i="7"/>
  <c r="J28" i="7"/>
  <c r="K28" i="7" s="1"/>
  <c r="D28" i="7"/>
  <c r="B28" i="7"/>
  <c r="C28" i="7" s="1"/>
  <c r="E28" i="7" s="1"/>
  <c r="R27" i="7"/>
  <c r="P27" i="7"/>
  <c r="Q27" i="7" s="1"/>
  <c r="L27" i="7"/>
  <c r="J27" i="7"/>
  <c r="K27" i="7" s="1"/>
  <c r="M27" i="7" s="1"/>
  <c r="D27" i="7"/>
  <c r="B27" i="7"/>
  <c r="C27" i="7" s="1"/>
  <c r="E27" i="7" s="1"/>
  <c r="R26" i="7"/>
  <c r="P26" i="7"/>
  <c r="Q26" i="7" s="1"/>
  <c r="S26" i="7" s="1"/>
  <c r="L26" i="7"/>
  <c r="J26" i="7"/>
  <c r="K26" i="7" s="1"/>
  <c r="D26" i="7"/>
  <c r="B26" i="7"/>
  <c r="C26" i="7" s="1"/>
  <c r="E26" i="7" s="1"/>
  <c r="R25" i="7"/>
  <c r="P25" i="7"/>
  <c r="Q25" i="7" s="1"/>
  <c r="S25" i="7" s="1"/>
  <c r="L25" i="7"/>
  <c r="J25" i="7"/>
  <c r="K25" i="7" s="1"/>
  <c r="M25" i="7" s="1"/>
  <c r="D25" i="7"/>
  <c r="B25" i="7"/>
  <c r="C25" i="7" s="1"/>
  <c r="E25" i="7" s="1"/>
  <c r="R24" i="7"/>
  <c r="P24" i="7"/>
  <c r="Q24" i="7" s="1"/>
  <c r="S24" i="7" s="1"/>
  <c r="L24" i="7"/>
  <c r="J24" i="7"/>
  <c r="K24" i="7" s="1"/>
  <c r="D24" i="7"/>
  <c r="B24" i="7"/>
  <c r="C24" i="7" s="1"/>
  <c r="E24" i="7" s="1"/>
  <c r="R23" i="7"/>
  <c r="P23" i="7"/>
  <c r="Q23" i="7" s="1"/>
  <c r="S23" i="7" s="1"/>
  <c r="L23" i="7"/>
  <c r="J23" i="7"/>
  <c r="K23" i="7" s="1"/>
  <c r="M23" i="7" s="1"/>
  <c r="D23" i="7"/>
  <c r="B23" i="7"/>
  <c r="C23" i="7" s="1"/>
  <c r="E23" i="7" s="1"/>
  <c r="R22" i="7"/>
  <c r="P22" i="7"/>
  <c r="Q22" i="7" s="1"/>
  <c r="S22" i="7" s="1"/>
  <c r="L22" i="7"/>
  <c r="J22" i="7"/>
  <c r="K22" i="7" s="1"/>
  <c r="M22" i="7" s="1"/>
  <c r="D22" i="7"/>
  <c r="B22" i="7"/>
  <c r="C22" i="7" s="1"/>
  <c r="E22" i="7" s="1"/>
  <c r="R21" i="7"/>
  <c r="P21" i="7"/>
  <c r="Q21" i="7" s="1"/>
  <c r="L21" i="7"/>
  <c r="J21" i="7"/>
  <c r="K21" i="7" s="1"/>
  <c r="M21" i="7" s="1"/>
  <c r="D21" i="7"/>
  <c r="B21" i="7"/>
  <c r="C21" i="7" s="1"/>
  <c r="E21" i="7" s="1"/>
  <c r="R20" i="7"/>
  <c r="P20" i="7"/>
  <c r="Q20" i="7" s="1"/>
  <c r="S20" i="7" s="1"/>
  <c r="L20" i="7"/>
  <c r="J20" i="7"/>
  <c r="K20" i="7" s="1"/>
  <c r="D20" i="7"/>
  <c r="B20" i="7"/>
  <c r="C20" i="7" s="1"/>
  <c r="E20" i="7" s="1"/>
  <c r="R19" i="7"/>
  <c r="P19" i="7"/>
  <c r="Q19" i="7" s="1"/>
  <c r="L19" i="7"/>
  <c r="J19" i="7"/>
  <c r="K19" i="7" s="1"/>
  <c r="M19" i="7" s="1"/>
  <c r="D19" i="7"/>
  <c r="B19" i="7"/>
  <c r="C19" i="7" s="1"/>
  <c r="R18" i="7"/>
  <c r="P18" i="7"/>
  <c r="Q18" i="7" s="1"/>
  <c r="S18" i="7" s="1"/>
  <c r="L18" i="7"/>
  <c r="J18" i="7"/>
  <c r="K18" i="7" s="1"/>
  <c r="D18" i="7"/>
  <c r="B18" i="7"/>
  <c r="C18" i="7" s="1"/>
  <c r="E18" i="7" s="1"/>
  <c r="R17" i="7"/>
  <c r="P17" i="7"/>
  <c r="Q17" i="7" s="1"/>
  <c r="L17" i="7"/>
  <c r="J17" i="7"/>
  <c r="K17" i="7" s="1"/>
  <c r="M17" i="7" s="1"/>
  <c r="D17" i="7"/>
  <c r="B17" i="7"/>
  <c r="C17" i="7" s="1"/>
  <c r="R16" i="7"/>
  <c r="P16" i="7"/>
  <c r="Q16" i="7" s="1"/>
  <c r="S16" i="7" s="1"/>
  <c r="L16" i="7"/>
  <c r="J16" i="7"/>
  <c r="K16" i="7" s="1"/>
  <c r="D16" i="7"/>
  <c r="B16" i="7"/>
  <c r="C16" i="7" s="1"/>
  <c r="E16" i="7" s="1"/>
  <c r="R15" i="7"/>
  <c r="P15" i="7"/>
  <c r="Q15" i="7" s="1"/>
  <c r="S15" i="7" s="1"/>
  <c r="L15" i="7"/>
  <c r="J15" i="7"/>
  <c r="K15" i="7" s="1"/>
  <c r="M15" i="7" s="1"/>
  <c r="D15" i="7"/>
  <c r="B15" i="7"/>
  <c r="C15" i="7" s="1"/>
  <c r="R14" i="7"/>
  <c r="P14" i="7"/>
  <c r="Q14" i="7" s="1"/>
  <c r="S14" i="7" s="1"/>
  <c r="L14" i="7"/>
  <c r="J14" i="7"/>
  <c r="K14" i="7" s="1"/>
  <c r="D14" i="7"/>
  <c r="B14" i="7"/>
  <c r="C14" i="7" s="1"/>
  <c r="E14" i="7" s="1"/>
  <c r="R13" i="7"/>
  <c r="P13" i="7"/>
  <c r="Q13" i="7" s="1"/>
  <c r="L13" i="7"/>
  <c r="J13" i="7"/>
  <c r="K13" i="7" s="1"/>
  <c r="M13" i="7" s="1"/>
  <c r="D13" i="7"/>
  <c r="B13" i="7"/>
  <c r="C13" i="7" s="1"/>
  <c r="R12" i="7"/>
  <c r="P12" i="7"/>
  <c r="Q12" i="7" s="1"/>
  <c r="S12" i="7" s="1"/>
  <c r="L12" i="7"/>
  <c r="J12" i="7"/>
  <c r="K12" i="7" s="1"/>
  <c r="D12" i="7"/>
  <c r="B12" i="7"/>
  <c r="C12" i="7" s="1"/>
  <c r="E12" i="7" s="1"/>
  <c r="R11" i="7"/>
  <c r="P11" i="7"/>
  <c r="Q11" i="7" s="1"/>
  <c r="L11" i="7"/>
  <c r="J11" i="7"/>
  <c r="K11" i="7" s="1"/>
  <c r="M11" i="7" s="1"/>
  <c r="D11" i="7"/>
  <c r="B11" i="7"/>
  <c r="C11" i="7" s="1"/>
  <c r="E11" i="7" s="1"/>
  <c r="R10" i="7"/>
  <c r="P10" i="7"/>
  <c r="Q10" i="7" s="1"/>
  <c r="S10" i="7" s="1"/>
  <c r="L10" i="7"/>
  <c r="J10" i="7"/>
  <c r="K10" i="7" s="1"/>
  <c r="M10" i="7" s="1"/>
  <c r="D10" i="7"/>
  <c r="B10" i="7"/>
  <c r="C10" i="7" s="1"/>
  <c r="E10" i="7" s="1"/>
  <c r="R9" i="7"/>
  <c r="P9" i="7"/>
  <c r="Q9" i="7" s="1"/>
  <c r="L9" i="7"/>
  <c r="J9" i="7"/>
  <c r="K9" i="7" s="1"/>
  <c r="M9" i="7" s="1"/>
  <c r="D9" i="7"/>
  <c r="B9" i="7"/>
  <c r="C9" i="7" s="1"/>
  <c r="R8" i="7"/>
  <c r="P8" i="7"/>
  <c r="Q8" i="7" s="1"/>
  <c r="S8" i="7" s="1"/>
  <c r="L8" i="7"/>
  <c r="J8" i="7"/>
  <c r="K8" i="7" s="1"/>
  <c r="M8" i="7" s="1"/>
  <c r="D8" i="7"/>
  <c r="B8" i="7"/>
  <c r="C8" i="7" s="1"/>
  <c r="E8" i="7" s="1"/>
  <c r="R7" i="7"/>
  <c r="P7" i="7"/>
  <c r="Q7" i="7" s="1"/>
  <c r="L7" i="7"/>
  <c r="J7" i="7"/>
  <c r="K7" i="7" s="1"/>
  <c r="M7" i="7" s="1"/>
  <c r="D7" i="7"/>
  <c r="B7" i="7"/>
  <c r="C7" i="7" s="1"/>
  <c r="R6" i="7"/>
  <c r="P6" i="7"/>
  <c r="Q6" i="7" s="1"/>
  <c r="S6" i="7" s="1"/>
  <c r="L6" i="7"/>
  <c r="J6" i="7"/>
  <c r="K6" i="7" s="1"/>
  <c r="M6" i="7" s="1"/>
  <c r="D6" i="7"/>
  <c r="B6" i="7"/>
  <c r="C6" i="7" s="1"/>
  <c r="E6" i="7" s="1"/>
  <c r="R5" i="7"/>
  <c r="P5" i="7"/>
  <c r="Q5" i="7" s="1"/>
  <c r="L5" i="7"/>
  <c r="J5" i="7"/>
  <c r="K5" i="7" s="1"/>
  <c r="M5" i="7" s="1"/>
  <c r="D5" i="7"/>
  <c r="B5" i="7"/>
  <c r="C5" i="7" s="1"/>
  <c r="E5" i="7" s="1"/>
  <c r="R4" i="7"/>
  <c r="P4" i="7"/>
  <c r="Q4" i="7" s="1"/>
  <c r="S4" i="7" s="1"/>
  <c r="L4" i="7"/>
  <c r="J4" i="7"/>
  <c r="K4" i="7" s="1"/>
  <c r="D4" i="7"/>
  <c r="B4" i="7"/>
  <c r="E4" i="7" s="1"/>
  <c r="T3" i="3"/>
  <c r="U3" i="3" s="1"/>
  <c r="T4" i="3"/>
  <c r="U4" i="3" s="1"/>
  <c r="T5" i="3"/>
  <c r="U5" i="3" s="1"/>
  <c r="T6" i="3"/>
  <c r="U6" i="3" s="1"/>
  <c r="T7" i="3"/>
  <c r="U7" i="3" s="1"/>
  <c r="T8" i="3"/>
  <c r="U8" i="3" s="1"/>
  <c r="T9" i="3"/>
  <c r="U9" i="3" s="1"/>
  <c r="T10" i="3"/>
  <c r="U10" i="3" s="1"/>
  <c r="T11" i="3"/>
  <c r="U11" i="3" s="1"/>
  <c r="T12" i="3"/>
  <c r="U12" i="3" s="1"/>
  <c r="T13" i="3"/>
  <c r="U13" i="3" s="1"/>
  <c r="T14" i="3"/>
  <c r="U14" i="3" s="1"/>
  <c r="T15" i="3"/>
  <c r="U15" i="3" s="1"/>
  <c r="T16" i="3"/>
  <c r="U16" i="3" s="1"/>
  <c r="T17" i="3"/>
  <c r="U17" i="3" s="1"/>
  <c r="T18" i="3"/>
  <c r="U18" i="3" s="1"/>
  <c r="T19" i="3"/>
  <c r="U19" i="3" s="1"/>
  <c r="T20" i="3"/>
  <c r="U20" i="3" s="1"/>
  <c r="T21" i="3"/>
  <c r="U21" i="3" s="1"/>
  <c r="W21" i="3" s="1"/>
  <c r="T22" i="3"/>
  <c r="U22" i="3" s="1"/>
  <c r="W22" i="3" s="1"/>
  <c r="T23" i="3"/>
  <c r="U23" i="3" s="1"/>
  <c r="W23" i="3" s="1"/>
  <c r="T24" i="3"/>
  <c r="U24" i="3" s="1"/>
  <c r="W24" i="3" s="1"/>
  <c r="T25" i="3"/>
  <c r="U25" i="3" s="1"/>
  <c r="W25" i="3" s="1"/>
  <c r="T26" i="3"/>
  <c r="U26" i="3" s="1"/>
  <c r="W26" i="3" s="1"/>
  <c r="T27" i="3"/>
  <c r="U27" i="3" s="1"/>
  <c r="W27" i="3" s="1"/>
  <c r="T28" i="3"/>
  <c r="U28" i="3" s="1"/>
  <c r="U29" i="3"/>
  <c r="V29" i="3"/>
  <c r="V69" i="6"/>
  <c r="U69" i="6"/>
  <c r="M69" i="6"/>
  <c r="L69" i="6"/>
  <c r="D69" i="6"/>
  <c r="C69" i="6"/>
  <c r="T44" i="6"/>
  <c r="U44" i="6" s="1"/>
  <c r="T45" i="6"/>
  <c r="U45" i="6" s="1"/>
  <c r="T46" i="6"/>
  <c r="V46" i="6" s="1"/>
  <c r="U46" i="6"/>
  <c r="T47" i="6"/>
  <c r="U47" i="6"/>
  <c r="V47" i="6"/>
  <c r="T48" i="6"/>
  <c r="U48" i="6"/>
  <c r="V48" i="6"/>
  <c r="T49" i="6"/>
  <c r="U49" i="6" s="1"/>
  <c r="T50" i="6"/>
  <c r="V50" i="6" s="1"/>
  <c r="U50" i="6"/>
  <c r="T51" i="6"/>
  <c r="U51" i="6"/>
  <c r="V51" i="6"/>
  <c r="T52" i="6"/>
  <c r="U52" i="6"/>
  <c r="V52" i="6"/>
  <c r="T53" i="6"/>
  <c r="U53" i="6" s="1"/>
  <c r="T54" i="6"/>
  <c r="V54" i="6" s="1"/>
  <c r="U54" i="6"/>
  <c r="T55" i="6"/>
  <c r="U55" i="6"/>
  <c r="V55" i="6"/>
  <c r="T56" i="6"/>
  <c r="U56" i="6"/>
  <c r="V56" i="6"/>
  <c r="T57" i="6"/>
  <c r="U57" i="6" s="1"/>
  <c r="T58" i="6"/>
  <c r="V58" i="6" s="1"/>
  <c r="U58" i="6"/>
  <c r="T59" i="6"/>
  <c r="U59" i="6"/>
  <c r="V59" i="6"/>
  <c r="T60" i="6"/>
  <c r="U60" i="6"/>
  <c r="V60" i="6"/>
  <c r="T61" i="6"/>
  <c r="U61" i="6" s="1"/>
  <c r="T62" i="6"/>
  <c r="V62" i="6" s="1"/>
  <c r="U62" i="6"/>
  <c r="T63" i="6"/>
  <c r="U63" i="6"/>
  <c r="V63" i="6"/>
  <c r="T64" i="6"/>
  <c r="U64" i="6"/>
  <c r="V64" i="6"/>
  <c r="T65" i="6"/>
  <c r="U65" i="6" s="1"/>
  <c r="T66" i="6"/>
  <c r="V66" i="6" s="1"/>
  <c r="U66" i="6"/>
  <c r="T67" i="6"/>
  <c r="U67" i="6"/>
  <c r="V67" i="6"/>
  <c r="T68" i="6"/>
  <c r="U68" i="6"/>
  <c r="V68" i="6"/>
  <c r="V43" i="6"/>
  <c r="U43" i="6"/>
  <c r="T43" i="6"/>
  <c r="K44" i="6"/>
  <c r="M44" i="6" s="1"/>
  <c r="L44" i="6"/>
  <c r="K45" i="6"/>
  <c r="L45" i="6"/>
  <c r="M45" i="6"/>
  <c r="K46" i="6"/>
  <c r="L46" i="6"/>
  <c r="M46" i="6"/>
  <c r="K47" i="6"/>
  <c r="L47" i="6" s="1"/>
  <c r="K48" i="6"/>
  <c r="M48" i="6" s="1"/>
  <c r="L48" i="6"/>
  <c r="K49" i="6"/>
  <c r="L49" i="6"/>
  <c r="M49" i="6"/>
  <c r="K50" i="6"/>
  <c r="L50" i="6"/>
  <c r="M50" i="6"/>
  <c r="K51" i="6"/>
  <c r="L51" i="6" s="1"/>
  <c r="K52" i="6"/>
  <c r="M52" i="6" s="1"/>
  <c r="L52" i="6"/>
  <c r="K53" i="6"/>
  <c r="L53" i="6"/>
  <c r="M53" i="6"/>
  <c r="K54" i="6"/>
  <c r="L54" i="6"/>
  <c r="M54" i="6"/>
  <c r="K55" i="6"/>
  <c r="L55" i="6" s="1"/>
  <c r="K56" i="6"/>
  <c r="M56" i="6" s="1"/>
  <c r="L56" i="6"/>
  <c r="K57" i="6"/>
  <c r="L57" i="6"/>
  <c r="M57" i="6"/>
  <c r="K58" i="6"/>
  <c r="L58" i="6"/>
  <c r="M58" i="6"/>
  <c r="K59" i="6"/>
  <c r="L59" i="6" s="1"/>
  <c r="K60" i="6"/>
  <c r="M60" i="6" s="1"/>
  <c r="L60" i="6"/>
  <c r="K61" i="6"/>
  <c r="L61" i="6"/>
  <c r="M61" i="6"/>
  <c r="K62" i="6"/>
  <c r="L62" i="6"/>
  <c r="M62" i="6"/>
  <c r="K63" i="6"/>
  <c r="L63" i="6" s="1"/>
  <c r="K64" i="6"/>
  <c r="M64" i="6" s="1"/>
  <c r="L64" i="6"/>
  <c r="K65" i="6"/>
  <c r="L65" i="6"/>
  <c r="M65" i="6"/>
  <c r="K66" i="6"/>
  <c r="L66" i="6"/>
  <c r="M66" i="6"/>
  <c r="K67" i="6"/>
  <c r="L67" i="6" s="1"/>
  <c r="K68" i="6"/>
  <c r="M68" i="6" s="1"/>
  <c r="L68" i="6"/>
  <c r="M43" i="6"/>
  <c r="L43" i="6"/>
  <c r="C44" i="6"/>
  <c r="D44" i="6"/>
  <c r="C45" i="6"/>
  <c r="D45" i="6"/>
  <c r="C46" i="6"/>
  <c r="D46" i="6"/>
  <c r="C47" i="6"/>
  <c r="D47" i="6"/>
  <c r="C48" i="6"/>
  <c r="D48" i="6"/>
  <c r="C49" i="6"/>
  <c r="D49" i="6"/>
  <c r="C50" i="6"/>
  <c r="D50" i="6"/>
  <c r="C51" i="6"/>
  <c r="D51" i="6"/>
  <c r="C52" i="6"/>
  <c r="D52" i="6"/>
  <c r="C53" i="6"/>
  <c r="D53" i="6"/>
  <c r="C54" i="6"/>
  <c r="D54" i="6"/>
  <c r="C55" i="6"/>
  <c r="D55" i="6"/>
  <c r="C56" i="6"/>
  <c r="D56" i="6"/>
  <c r="C57" i="6"/>
  <c r="D57" i="6"/>
  <c r="C58" i="6"/>
  <c r="D58" i="6"/>
  <c r="C59" i="6"/>
  <c r="D59" i="6"/>
  <c r="C60" i="6"/>
  <c r="D60" i="6"/>
  <c r="C61" i="6"/>
  <c r="D61" i="6"/>
  <c r="C62" i="6"/>
  <c r="D62" i="6"/>
  <c r="C63" i="6"/>
  <c r="D63" i="6"/>
  <c r="C64" i="6"/>
  <c r="D64" i="6"/>
  <c r="C65" i="6"/>
  <c r="D65" i="6"/>
  <c r="C66" i="6"/>
  <c r="D66" i="6"/>
  <c r="C67" i="6"/>
  <c r="D67" i="6"/>
  <c r="C68" i="6"/>
  <c r="D68" i="6"/>
  <c r="D43" i="6"/>
  <c r="C43" i="6"/>
  <c r="K43" i="6"/>
  <c r="B44" i="6"/>
  <c r="B45" i="6"/>
  <c r="B46" i="6"/>
  <c r="B47" i="6"/>
  <c r="B48" i="6"/>
  <c r="B49" i="6"/>
  <c r="B50" i="6"/>
  <c r="B51" i="6"/>
  <c r="B52" i="6"/>
  <c r="E52" i="6" s="1"/>
  <c r="B53" i="6"/>
  <c r="B54" i="6"/>
  <c r="E54" i="6" s="1"/>
  <c r="B55" i="6"/>
  <c r="B56" i="6"/>
  <c r="E56" i="6" s="1"/>
  <c r="B57" i="6"/>
  <c r="B58" i="6"/>
  <c r="E58" i="6" s="1"/>
  <c r="B59" i="6"/>
  <c r="B60" i="6"/>
  <c r="B61" i="6"/>
  <c r="B62" i="6"/>
  <c r="E62" i="6" s="1"/>
  <c r="B63" i="6"/>
  <c r="B64" i="6"/>
  <c r="E64" i="6" s="1"/>
  <c r="B65" i="6"/>
  <c r="B66" i="6"/>
  <c r="B67" i="6"/>
  <c r="B68" i="6"/>
  <c r="B43" i="6"/>
  <c r="D29" i="6"/>
  <c r="C29" i="6"/>
  <c r="B4" i="6"/>
  <c r="C4" i="6" s="1"/>
  <c r="B5" i="6"/>
  <c r="C5" i="6" s="1"/>
  <c r="B6" i="6"/>
  <c r="D6" i="6" s="1"/>
  <c r="B7" i="6"/>
  <c r="C7" i="6" s="1"/>
  <c r="D7" i="6"/>
  <c r="B8" i="6"/>
  <c r="C8" i="6" s="1"/>
  <c r="D8" i="6"/>
  <c r="B9" i="6"/>
  <c r="C9" i="6" s="1"/>
  <c r="B10" i="6"/>
  <c r="D10" i="6" s="1"/>
  <c r="B11" i="6"/>
  <c r="C11" i="6" s="1"/>
  <c r="E11" i="6" s="1"/>
  <c r="D11" i="6"/>
  <c r="B12" i="6"/>
  <c r="C12" i="6" s="1"/>
  <c r="D12" i="6"/>
  <c r="B13" i="6"/>
  <c r="C13" i="6" s="1"/>
  <c r="B14" i="6"/>
  <c r="D14" i="6" s="1"/>
  <c r="B15" i="6"/>
  <c r="C15" i="6" s="1"/>
  <c r="D15" i="6"/>
  <c r="B16" i="6"/>
  <c r="C16" i="6" s="1"/>
  <c r="D16" i="6"/>
  <c r="B17" i="6"/>
  <c r="C17" i="6" s="1"/>
  <c r="B18" i="6"/>
  <c r="D18" i="6" s="1"/>
  <c r="B19" i="6"/>
  <c r="C19" i="6" s="1"/>
  <c r="E19" i="6" s="1"/>
  <c r="D19" i="6"/>
  <c r="B20" i="6"/>
  <c r="C20" i="6" s="1"/>
  <c r="D20" i="6"/>
  <c r="B21" i="6"/>
  <c r="C21" i="6" s="1"/>
  <c r="B22" i="6"/>
  <c r="D22" i="6" s="1"/>
  <c r="B23" i="6"/>
  <c r="C23" i="6" s="1"/>
  <c r="D23" i="6"/>
  <c r="B24" i="6"/>
  <c r="C24" i="6"/>
  <c r="D24" i="6"/>
  <c r="B25" i="6"/>
  <c r="C25" i="6" s="1"/>
  <c r="B26" i="6"/>
  <c r="D26" i="6" s="1"/>
  <c r="C26" i="6"/>
  <c r="E26" i="6" s="1"/>
  <c r="B27" i="6"/>
  <c r="D27" i="6" s="1"/>
  <c r="C27" i="6"/>
  <c r="B28" i="6"/>
  <c r="C28" i="6" s="1"/>
  <c r="D28" i="6"/>
  <c r="B3" i="6"/>
  <c r="D3" i="6" s="1"/>
  <c r="T49" i="5"/>
  <c r="S49" i="5"/>
  <c r="S34" i="5"/>
  <c r="T34" i="5"/>
  <c r="T36" i="5"/>
  <c r="S38" i="5"/>
  <c r="T38" i="5"/>
  <c r="T40" i="5"/>
  <c r="S42" i="5"/>
  <c r="T42" i="5"/>
  <c r="T44" i="5"/>
  <c r="S46" i="5"/>
  <c r="T46" i="5"/>
  <c r="T48" i="5"/>
  <c r="R48" i="5"/>
  <c r="S48" i="5" s="1"/>
  <c r="R47" i="5"/>
  <c r="S47" i="5" s="1"/>
  <c r="R46" i="5"/>
  <c r="R45" i="5"/>
  <c r="S45" i="5" s="1"/>
  <c r="R44" i="5"/>
  <c r="S44" i="5" s="1"/>
  <c r="R43" i="5"/>
  <c r="S43" i="5" s="1"/>
  <c r="R42" i="5"/>
  <c r="R41" i="5"/>
  <c r="S41" i="5" s="1"/>
  <c r="R40" i="5"/>
  <c r="S40" i="5" s="1"/>
  <c r="R39" i="5"/>
  <c r="S39" i="5" s="1"/>
  <c r="R38" i="5"/>
  <c r="R37" i="5"/>
  <c r="S37" i="5" s="1"/>
  <c r="R36" i="5"/>
  <c r="S36" i="5" s="1"/>
  <c r="R35" i="5"/>
  <c r="R34" i="5"/>
  <c r="R33" i="5"/>
  <c r="T33" i="5" s="1"/>
  <c r="L49" i="5"/>
  <c r="K49" i="5"/>
  <c r="M49" i="5" s="1"/>
  <c r="K35" i="5"/>
  <c r="L35" i="5"/>
  <c r="L36" i="5"/>
  <c r="K39" i="5"/>
  <c r="L39" i="5"/>
  <c r="L40" i="5"/>
  <c r="K43" i="5"/>
  <c r="L43" i="5"/>
  <c r="L44" i="5"/>
  <c r="K47" i="5"/>
  <c r="L47" i="5"/>
  <c r="L48" i="5"/>
  <c r="J48" i="5"/>
  <c r="K48" i="5" s="1"/>
  <c r="J47" i="5"/>
  <c r="J46" i="5"/>
  <c r="K46" i="5" s="1"/>
  <c r="J45" i="5"/>
  <c r="L45" i="5" s="1"/>
  <c r="J44" i="5"/>
  <c r="K44" i="5" s="1"/>
  <c r="J43" i="5"/>
  <c r="J42" i="5"/>
  <c r="K42" i="5" s="1"/>
  <c r="J41" i="5"/>
  <c r="L41" i="5" s="1"/>
  <c r="J40" i="5"/>
  <c r="K40" i="5" s="1"/>
  <c r="J39" i="5"/>
  <c r="J38" i="5"/>
  <c r="K38" i="5" s="1"/>
  <c r="J37" i="5"/>
  <c r="L37" i="5" s="1"/>
  <c r="J36" i="5"/>
  <c r="K36" i="5" s="1"/>
  <c r="J35" i="5"/>
  <c r="J34" i="5"/>
  <c r="K34" i="5" s="1"/>
  <c r="J33" i="5"/>
  <c r="L33" i="5" s="1"/>
  <c r="D49" i="5"/>
  <c r="C49" i="5"/>
  <c r="D33" i="5"/>
  <c r="C33" i="5"/>
  <c r="D36" i="5"/>
  <c r="C37" i="5"/>
  <c r="D37" i="5"/>
  <c r="D40" i="5"/>
  <c r="C41" i="5"/>
  <c r="D41" i="5"/>
  <c r="D44" i="5"/>
  <c r="C45" i="5"/>
  <c r="D45" i="5"/>
  <c r="D48" i="5"/>
  <c r="B34" i="5"/>
  <c r="C34" i="5" s="1"/>
  <c r="B35" i="5"/>
  <c r="D35" i="5" s="1"/>
  <c r="B36" i="5"/>
  <c r="C36" i="5" s="1"/>
  <c r="B37" i="5"/>
  <c r="B38" i="5"/>
  <c r="C38" i="5" s="1"/>
  <c r="B39" i="5"/>
  <c r="D39" i="5" s="1"/>
  <c r="B40" i="5"/>
  <c r="C40" i="5" s="1"/>
  <c r="B41" i="5"/>
  <c r="B42" i="5"/>
  <c r="C42" i="5" s="1"/>
  <c r="B43" i="5"/>
  <c r="C43" i="5" s="1"/>
  <c r="B44" i="5"/>
  <c r="C44" i="5" s="1"/>
  <c r="B45" i="5"/>
  <c r="B46" i="5"/>
  <c r="C46" i="5" s="1"/>
  <c r="B47" i="5"/>
  <c r="D47" i="5" s="1"/>
  <c r="B48" i="5"/>
  <c r="C48" i="5" s="1"/>
  <c r="B33" i="5"/>
  <c r="B3" i="5"/>
  <c r="D19" i="5"/>
  <c r="C19" i="5"/>
  <c r="D3" i="5"/>
  <c r="C3" i="5"/>
  <c r="B4" i="5"/>
  <c r="C4" i="5" s="1"/>
  <c r="B5" i="5"/>
  <c r="C5" i="5" s="1"/>
  <c r="B6" i="5"/>
  <c r="C6" i="5" s="1"/>
  <c r="B7" i="5"/>
  <c r="C7" i="5" s="1"/>
  <c r="B8" i="5"/>
  <c r="C8" i="5" s="1"/>
  <c r="B9" i="5"/>
  <c r="C9" i="5" s="1"/>
  <c r="B10" i="5"/>
  <c r="C10" i="5" s="1"/>
  <c r="B11" i="5"/>
  <c r="C11" i="5" s="1"/>
  <c r="B12" i="5"/>
  <c r="C12" i="5" s="1"/>
  <c r="B13" i="5"/>
  <c r="C13" i="5" s="1"/>
  <c r="B14" i="5"/>
  <c r="C14" i="5" s="1"/>
  <c r="B15" i="5"/>
  <c r="C15" i="5" s="1"/>
  <c r="B16" i="5"/>
  <c r="C16" i="5" s="1"/>
  <c r="B17" i="5"/>
  <c r="C17" i="5" s="1"/>
  <c r="B18" i="5"/>
  <c r="C18" i="5" s="1"/>
  <c r="K3" i="3"/>
  <c r="K9" i="3"/>
  <c r="K17" i="3"/>
  <c r="K18" i="3"/>
  <c r="K4" i="3"/>
  <c r="K7" i="3"/>
  <c r="K13" i="3"/>
  <c r="K15" i="3"/>
  <c r="K8" i="3"/>
  <c r="K10" i="3"/>
  <c r="K11" i="3"/>
  <c r="K5" i="3"/>
  <c r="K12" i="3"/>
  <c r="K14" i="3"/>
  <c r="K16" i="3"/>
  <c r="K6" i="3"/>
  <c r="B30" i="3"/>
  <c r="C30" i="3" s="1"/>
  <c r="B29" i="3"/>
  <c r="D29" i="3" s="1"/>
  <c r="B28" i="3"/>
  <c r="C28" i="3" s="1"/>
  <c r="B27" i="3"/>
  <c r="C27" i="3" s="1"/>
  <c r="B26" i="3"/>
  <c r="C26" i="3" s="1"/>
  <c r="B25" i="3"/>
  <c r="C25" i="3" s="1"/>
  <c r="B24" i="3"/>
  <c r="C24" i="3" s="1"/>
  <c r="B23" i="3"/>
  <c r="C23" i="3" s="1"/>
  <c r="B22" i="3"/>
  <c r="C22" i="3" s="1"/>
  <c r="B21" i="3"/>
  <c r="D21" i="3" s="1"/>
  <c r="B20" i="3"/>
  <c r="C20" i="3" s="1"/>
  <c r="B19" i="3"/>
  <c r="C19" i="3" s="1"/>
  <c r="B18" i="3"/>
  <c r="C18" i="3" s="1"/>
  <c r="B17" i="3"/>
  <c r="D17" i="3" s="1"/>
  <c r="B16" i="3"/>
  <c r="C16" i="3" s="1"/>
  <c r="B15" i="3"/>
  <c r="C15" i="3" s="1"/>
  <c r="B14" i="3"/>
  <c r="C14" i="3" s="1"/>
  <c r="B13" i="3"/>
  <c r="D13" i="3" s="1"/>
  <c r="B12" i="3"/>
  <c r="C12" i="3" s="1"/>
  <c r="B11" i="3"/>
  <c r="C11" i="3" s="1"/>
  <c r="B10" i="3"/>
  <c r="C10" i="3" s="1"/>
  <c r="B9" i="3"/>
  <c r="C9" i="3" s="1"/>
  <c r="B8" i="3"/>
  <c r="C8" i="3" s="1"/>
  <c r="B7" i="3"/>
  <c r="C7" i="3" s="1"/>
  <c r="B6" i="3"/>
  <c r="C6" i="3" s="1"/>
  <c r="B5" i="3"/>
  <c r="D5" i="3" s="1"/>
  <c r="B4" i="3"/>
  <c r="D4" i="3" s="1"/>
  <c r="AE29" i="3"/>
  <c r="AD29" i="3"/>
  <c r="E31" i="7" l="1"/>
  <c r="E23" i="6"/>
  <c r="E67" i="6"/>
  <c r="E63" i="6"/>
  <c r="E59" i="6"/>
  <c r="W29" i="3"/>
  <c r="E66" i="6"/>
  <c r="M4" i="7"/>
  <c r="S5" i="7"/>
  <c r="E7" i="7"/>
  <c r="S7" i="7"/>
  <c r="E9" i="7"/>
  <c r="S9" i="7"/>
  <c r="S11" i="7"/>
  <c r="M12" i="7"/>
  <c r="E13" i="7"/>
  <c r="S13" i="7"/>
  <c r="M14" i="7"/>
  <c r="E15" i="7"/>
  <c r="M16" i="7"/>
  <c r="E17" i="7"/>
  <c r="S17" i="7"/>
  <c r="M18" i="7"/>
  <c r="E19" i="7"/>
  <c r="S19" i="7"/>
  <c r="M20" i="7"/>
  <c r="S21" i="7"/>
  <c r="M24" i="7"/>
  <c r="M26" i="7"/>
  <c r="S27" i="7"/>
  <c r="M28" i="7"/>
  <c r="D25" i="3"/>
  <c r="D9" i="3"/>
  <c r="C29" i="3"/>
  <c r="C21" i="3"/>
  <c r="E21" i="3" s="1"/>
  <c r="C17" i="3"/>
  <c r="E17" i="3" s="1"/>
  <c r="C13" i="3"/>
  <c r="C5" i="3"/>
  <c r="D30" i="3"/>
  <c r="D28" i="3"/>
  <c r="D26" i="3"/>
  <c r="D24" i="3"/>
  <c r="D22" i="3"/>
  <c r="D20" i="3"/>
  <c r="D18" i="3"/>
  <c r="D16" i="3"/>
  <c r="D14" i="3"/>
  <c r="D12" i="3"/>
  <c r="D10" i="3"/>
  <c r="D8" i="3"/>
  <c r="D6" i="3"/>
  <c r="Y30" i="8"/>
  <c r="W5" i="8"/>
  <c r="Y5" i="8" s="1"/>
  <c r="W7" i="8"/>
  <c r="Y7" i="8" s="1"/>
  <c r="W10" i="8"/>
  <c r="Y10" i="8" s="1"/>
  <c r="W12" i="8"/>
  <c r="Y12" i="8" s="1"/>
  <c r="W14" i="8"/>
  <c r="Y14" i="8" s="1"/>
  <c r="W16" i="8"/>
  <c r="Y16" i="8" s="1"/>
  <c r="W18" i="8"/>
  <c r="Y18" i="8" s="1"/>
  <c r="W20" i="8"/>
  <c r="Y20" i="8" s="1"/>
  <c r="W22" i="8"/>
  <c r="Y22" i="8" s="1"/>
  <c r="W24" i="8"/>
  <c r="Y24" i="8" s="1"/>
  <c r="W26" i="8"/>
  <c r="Y26" i="8" s="1"/>
  <c r="W29" i="8"/>
  <c r="Y29" i="8" s="1"/>
  <c r="W4" i="8"/>
  <c r="Y4" i="8" s="1"/>
  <c r="W6" i="8"/>
  <c r="Y6" i="8" s="1"/>
  <c r="W8" i="8"/>
  <c r="Y8" i="8" s="1"/>
  <c r="W9" i="8"/>
  <c r="Y9" i="8" s="1"/>
  <c r="W11" i="8"/>
  <c r="Y11" i="8" s="1"/>
  <c r="W13" i="8"/>
  <c r="Y13" i="8" s="1"/>
  <c r="W15" i="8"/>
  <c r="Y15" i="8" s="1"/>
  <c r="W17" i="8"/>
  <c r="Y17" i="8" s="1"/>
  <c r="W19" i="8"/>
  <c r="Y19" i="8" s="1"/>
  <c r="W21" i="8"/>
  <c r="Y21" i="8" s="1"/>
  <c r="W23" i="8"/>
  <c r="Y23" i="8" s="1"/>
  <c r="W25" i="8"/>
  <c r="Y25" i="8" s="1"/>
  <c r="W27" i="8"/>
  <c r="Y27" i="8" s="1"/>
  <c r="W28" i="8"/>
  <c r="Y28" i="8" s="1"/>
  <c r="O30" i="8"/>
  <c r="M5" i="8"/>
  <c r="O5" i="8" s="1"/>
  <c r="M7" i="8"/>
  <c r="O7" i="8" s="1"/>
  <c r="M9" i="8"/>
  <c r="O9" i="8" s="1"/>
  <c r="M11" i="8"/>
  <c r="O11" i="8" s="1"/>
  <c r="M13" i="8"/>
  <c r="O13" i="8" s="1"/>
  <c r="M15" i="8"/>
  <c r="O15" i="8" s="1"/>
  <c r="M17" i="8"/>
  <c r="O17" i="8" s="1"/>
  <c r="M18" i="8"/>
  <c r="O18" i="8" s="1"/>
  <c r="M20" i="8"/>
  <c r="O20" i="8" s="1"/>
  <c r="M22" i="8"/>
  <c r="O22" i="8" s="1"/>
  <c r="M23" i="8"/>
  <c r="O23" i="8" s="1"/>
  <c r="M25" i="8"/>
  <c r="O25" i="8" s="1"/>
  <c r="M26" i="8"/>
  <c r="O26" i="8" s="1"/>
  <c r="M27" i="8"/>
  <c r="O27" i="8" s="1"/>
  <c r="M28" i="8"/>
  <c r="O28" i="8" s="1"/>
  <c r="M4" i="8"/>
  <c r="O4" i="8" s="1"/>
  <c r="M6" i="8"/>
  <c r="O6" i="8" s="1"/>
  <c r="M8" i="8"/>
  <c r="O8" i="8" s="1"/>
  <c r="M10" i="8"/>
  <c r="O10" i="8" s="1"/>
  <c r="M12" i="8"/>
  <c r="O12" i="8" s="1"/>
  <c r="M14" i="8"/>
  <c r="O14" i="8" s="1"/>
  <c r="M16" i="8"/>
  <c r="O16" i="8" s="1"/>
  <c r="M19" i="8"/>
  <c r="O19" i="8" s="1"/>
  <c r="M21" i="8"/>
  <c r="O21" i="8" s="1"/>
  <c r="M24" i="8"/>
  <c r="O24" i="8" s="1"/>
  <c r="M29" i="8"/>
  <c r="O29" i="8" s="1"/>
  <c r="C27" i="8"/>
  <c r="E27" i="8" s="1"/>
  <c r="C23" i="8"/>
  <c r="E23" i="8" s="1"/>
  <c r="C19" i="8"/>
  <c r="E19" i="8" s="1"/>
  <c r="C15" i="8"/>
  <c r="E15" i="8" s="1"/>
  <c r="C11" i="8"/>
  <c r="E11" i="8" s="1"/>
  <c r="C7" i="8"/>
  <c r="E7" i="8" s="1"/>
  <c r="E30" i="8"/>
  <c r="E4" i="8"/>
  <c r="E5" i="8"/>
  <c r="E6" i="8"/>
  <c r="E8" i="8"/>
  <c r="E9" i="8"/>
  <c r="E10" i="8"/>
  <c r="E12" i="8"/>
  <c r="E13" i="8"/>
  <c r="E14" i="8"/>
  <c r="E16" i="8"/>
  <c r="E17" i="8"/>
  <c r="E18" i="8"/>
  <c r="E20" i="8"/>
  <c r="E21" i="8"/>
  <c r="E22" i="8"/>
  <c r="E24" i="8"/>
  <c r="E25" i="8"/>
  <c r="E26" i="8"/>
  <c r="E28" i="8"/>
  <c r="E29" i="8"/>
  <c r="V28" i="3"/>
  <c r="V27" i="3"/>
  <c r="V26" i="3"/>
  <c r="V25" i="3"/>
  <c r="V24" i="3"/>
  <c r="V23" i="3"/>
  <c r="V22" i="3"/>
  <c r="V21" i="3"/>
  <c r="V20" i="3"/>
  <c r="W20" i="3" s="1"/>
  <c r="V19" i="3"/>
  <c r="W19" i="3" s="1"/>
  <c r="V18" i="3"/>
  <c r="W18" i="3" s="1"/>
  <c r="V17" i="3"/>
  <c r="W17" i="3" s="1"/>
  <c r="V16" i="3"/>
  <c r="W16" i="3" s="1"/>
  <c r="V15" i="3"/>
  <c r="W15" i="3" s="1"/>
  <c r="V14" i="3"/>
  <c r="W14" i="3" s="1"/>
  <c r="V13" i="3"/>
  <c r="W13" i="3" s="1"/>
  <c r="V12" i="3"/>
  <c r="W12" i="3" s="1"/>
  <c r="V11" i="3"/>
  <c r="W11" i="3" s="1"/>
  <c r="V10" i="3"/>
  <c r="W10" i="3" s="1"/>
  <c r="V9" i="3"/>
  <c r="W9" i="3" s="1"/>
  <c r="V8" i="3"/>
  <c r="W8" i="3" s="1"/>
  <c r="V7" i="3"/>
  <c r="W7" i="3" s="1"/>
  <c r="V6" i="3"/>
  <c r="W6" i="3" s="1"/>
  <c r="V5" i="3"/>
  <c r="W5" i="3" s="1"/>
  <c r="V4" i="3"/>
  <c r="W4" i="3" s="1"/>
  <c r="V3" i="3"/>
  <c r="W3" i="3" s="1"/>
  <c r="W69" i="6"/>
  <c r="N69" i="6"/>
  <c r="V44" i="6"/>
  <c r="V57" i="6"/>
  <c r="V53" i="6"/>
  <c r="V45" i="6"/>
  <c r="V65" i="6"/>
  <c r="W65" i="6" s="1"/>
  <c r="V61" i="6"/>
  <c r="V49" i="6"/>
  <c r="W49" i="6" s="1"/>
  <c r="W43" i="6"/>
  <c r="W44" i="6"/>
  <c r="W45" i="6"/>
  <c r="W46" i="6"/>
  <c r="W47" i="6"/>
  <c r="W48" i="6"/>
  <c r="W50" i="6"/>
  <c r="W51" i="6"/>
  <c r="W52" i="6"/>
  <c r="W53" i="6"/>
  <c r="W54" i="6"/>
  <c r="W55" i="6"/>
  <c r="W56" i="6"/>
  <c r="W57" i="6"/>
  <c r="W58" i="6"/>
  <c r="W59" i="6"/>
  <c r="W60" i="6"/>
  <c r="W61" i="6"/>
  <c r="W62" i="6"/>
  <c r="W63" i="6"/>
  <c r="W64" i="6"/>
  <c r="W66" i="6"/>
  <c r="W67" i="6"/>
  <c r="M67" i="6"/>
  <c r="M63" i="6"/>
  <c r="M55" i="6"/>
  <c r="N55" i="6" s="1"/>
  <c r="M51" i="6"/>
  <c r="M59" i="6"/>
  <c r="N59" i="6" s="1"/>
  <c r="M47" i="6"/>
  <c r="E51" i="6"/>
  <c r="E47" i="6"/>
  <c r="E55" i="6"/>
  <c r="E69" i="6"/>
  <c r="N52" i="6"/>
  <c r="N54" i="6"/>
  <c r="N56" i="6"/>
  <c r="N58" i="6"/>
  <c r="N60" i="6"/>
  <c r="N62" i="6"/>
  <c r="N64" i="6"/>
  <c r="N66" i="6"/>
  <c r="E15" i="6"/>
  <c r="E7" i="6"/>
  <c r="E50" i="6"/>
  <c r="E27" i="6"/>
  <c r="E46" i="6"/>
  <c r="C22" i="6"/>
  <c r="E22" i="6" s="1"/>
  <c r="C18" i="6"/>
  <c r="E18" i="6" s="1"/>
  <c r="C14" i="6"/>
  <c r="E14" i="6" s="1"/>
  <c r="C10" i="6"/>
  <c r="E10" i="6" s="1"/>
  <c r="C6" i="6"/>
  <c r="E6" i="6" s="1"/>
  <c r="N61" i="6"/>
  <c r="N67" i="6"/>
  <c r="N43" i="6"/>
  <c r="N45" i="6"/>
  <c r="N47" i="6"/>
  <c r="N49" i="6"/>
  <c r="N51" i="6"/>
  <c r="N53" i="6"/>
  <c r="N57" i="6"/>
  <c r="N63" i="6"/>
  <c r="N65" i="6"/>
  <c r="N44" i="6"/>
  <c r="N46" i="6"/>
  <c r="N48" i="6"/>
  <c r="N50" i="6"/>
  <c r="E60" i="6"/>
  <c r="E44" i="6"/>
  <c r="E48" i="6"/>
  <c r="E65" i="6"/>
  <c r="E61" i="6"/>
  <c r="E57" i="6"/>
  <c r="E53" i="6"/>
  <c r="E49" i="6"/>
  <c r="E45" i="6"/>
  <c r="E43" i="6"/>
  <c r="E29" i="6"/>
  <c r="D4" i="6"/>
  <c r="D21" i="6"/>
  <c r="D17" i="6"/>
  <c r="D13" i="6"/>
  <c r="E13" i="6" s="1"/>
  <c r="D9" i="6"/>
  <c r="E9" i="6" s="1"/>
  <c r="D5" i="6"/>
  <c r="E5" i="6" s="1"/>
  <c r="D25" i="6"/>
  <c r="E25" i="6" s="1"/>
  <c r="C3" i="6"/>
  <c r="E3" i="6" s="1"/>
  <c r="E20" i="6"/>
  <c r="E24" i="6"/>
  <c r="E16" i="6"/>
  <c r="E4" i="6"/>
  <c r="E12" i="6"/>
  <c r="E8" i="6"/>
  <c r="E21" i="6"/>
  <c r="E17" i="6"/>
  <c r="D43" i="5"/>
  <c r="K33" i="5"/>
  <c r="C47" i="5"/>
  <c r="C39" i="5"/>
  <c r="E39" i="5" s="1"/>
  <c r="C35" i="5"/>
  <c r="K45" i="5"/>
  <c r="K41" i="5"/>
  <c r="M41" i="5" s="1"/>
  <c r="K37" i="5"/>
  <c r="M37" i="5" s="1"/>
  <c r="E22" i="3"/>
  <c r="E6" i="3"/>
  <c r="D6" i="5"/>
  <c r="D46" i="5"/>
  <c r="D42" i="5"/>
  <c r="D38" i="5"/>
  <c r="D34" i="5"/>
  <c r="L46" i="5"/>
  <c r="L42" i="5"/>
  <c r="L38" i="5"/>
  <c r="M38" i="5" s="1"/>
  <c r="L34" i="5"/>
  <c r="M34" i="5" s="1"/>
  <c r="S33" i="5"/>
  <c r="U33" i="5" s="1"/>
  <c r="T47" i="5"/>
  <c r="T45" i="5"/>
  <c r="U45" i="5" s="1"/>
  <c r="T43" i="5"/>
  <c r="U43" i="5" s="1"/>
  <c r="T41" i="5"/>
  <c r="U41" i="5" s="1"/>
  <c r="T39" i="5"/>
  <c r="T37" i="5"/>
  <c r="T35" i="5"/>
  <c r="E30" i="3"/>
  <c r="E18" i="3"/>
  <c r="S35" i="5"/>
  <c r="U35" i="5" s="1"/>
  <c r="U49" i="5"/>
  <c r="U39" i="5"/>
  <c r="U34" i="5"/>
  <c r="U36" i="5"/>
  <c r="U38" i="5"/>
  <c r="U40" i="5"/>
  <c r="U42" i="5"/>
  <c r="U44" i="5"/>
  <c r="U46" i="5"/>
  <c r="U47" i="5"/>
  <c r="U37" i="5"/>
  <c r="U48" i="5"/>
  <c r="M33" i="5"/>
  <c r="M35" i="5"/>
  <c r="M36" i="5"/>
  <c r="M39" i="5"/>
  <c r="M40" i="5"/>
  <c r="M42" i="5"/>
  <c r="M43" i="5"/>
  <c r="M44" i="5"/>
  <c r="M45" i="5"/>
  <c r="M46" i="5"/>
  <c r="M47" i="5"/>
  <c r="M48" i="5"/>
  <c r="D4" i="5"/>
  <c r="E4" i="5" s="1"/>
  <c r="E49" i="5"/>
  <c r="D14" i="5"/>
  <c r="D12" i="5"/>
  <c r="D18" i="5"/>
  <c r="E18" i="5" s="1"/>
  <c r="D10" i="5"/>
  <c r="E10" i="5" s="1"/>
  <c r="D16" i="5"/>
  <c r="D8" i="5"/>
  <c r="E8" i="5" s="1"/>
  <c r="D17" i="5"/>
  <c r="D15" i="5"/>
  <c r="E15" i="5" s="1"/>
  <c r="D13" i="5"/>
  <c r="E13" i="5" s="1"/>
  <c r="D11" i="5"/>
  <c r="E11" i="5" s="1"/>
  <c r="D9" i="5"/>
  <c r="E9" i="5" s="1"/>
  <c r="D7" i="5"/>
  <c r="E7" i="5" s="1"/>
  <c r="D5" i="5"/>
  <c r="E33" i="5"/>
  <c r="E34" i="5"/>
  <c r="E35" i="5"/>
  <c r="E36" i="5"/>
  <c r="E37" i="5"/>
  <c r="E38" i="5"/>
  <c r="E40" i="5"/>
  <c r="E41" i="5"/>
  <c r="E42" i="5"/>
  <c r="E43" i="5"/>
  <c r="E44" i="5"/>
  <c r="E45" i="5"/>
  <c r="E46" i="5"/>
  <c r="E47" i="5"/>
  <c r="E48" i="5"/>
  <c r="E19" i="5"/>
  <c r="E3" i="5"/>
  <c r="E5" i="5"/>
  <c r="E6" i="5"/>
  <c r="E12" i="5"/>
  <c r="E14" i="5"/>
  <c r="E16" i="5"/>
  <c r="E17" i="5"/>
  <c r="E31" i="3"/>
  <c r="E4" i="3"/>
  <c r="E5" i="3"/>
  <c r="E7" i="3"/>
  <c r="E8" i="3"/>
  <c r="E9" i="3"/>
  <c r="E10" i="3"/>
  <c r="E11" i="3"/>
  <c r="E12" i="3"/>
  <c r="E13" i="3"/>
  <c r="E14" i="3"/>
  <c r="E15" i="3"/>
  <c r="E16" i="3"/>
  <c r="E19" i="3"/>
  <c r="E20" i="3"/>
  <c r="E23" i="3"/>
  <c r="E24" i="3"/>
  <c r="E25" i="3"/>
  <c r="E26" i="3"/>
  <c r="E27" i="3"/>
  <c r="E28" i="3"/>
  <c r="E29" i="3"/>
  <c r="M19" i="3"/>
  <c r="L19" i="3"/>
  <c r="AC22" i="3"/>
  <c r="AC7" i="3"/>
  <c r="AC14" i="3"/>
  <c r="AC17" i="3"/>
  <c r="AC9" i="3"/>
  <c r="AC18" i="3"/>
  <c r="AC23" i="3"/>
  <c r="AC21" i="3"/>
  <c r="AC13" i="3"/>
  <c r="AC3" i="3"/>
  <c r="AC5" i="3"/>
  <c r="AC6" i="3"/>
  <c r="AC8" i="3"/>
  <c r="AC25" i="3"/>
  <c r="AC12" i="3"/>
  <c r="AC27" i="3"/>
  <c r="AC16" i="3"/>
  <c r="AC20" i="3"/>
  <c r="AC28" i="3"/>
  <c r="AC10" i="3"/>
  <c r="AC15" i="3"/>
  <c r="AC4" i="3"/>
  <c r="AC24" i="3"/>
  <c r="AC26" i="3"/>
  <c r="AC11" i="3"/>
  <c r="AC19" i="3"/>
  <c r="L3" i="3"/>
  <c r="L18" i="3"/>
  <c r="L4" i="3"/>
  <c r="L6" i="3"/>
  <c r="L7" i="3"/>
  <c r="L8" i="3"/>
  <c r="L9" i="3"/>
  <c r="L10" i="3"/>
  <c r="L11" i="3"/>
  <c r="L12" i="3"/>
  <c r="L13" i="3"/>
  <c r="L14" i="3"/>
  <c r="L15" i="3"/>
  <c r="L16" i="3"/>
  <c r="L17" i="3"/>
  <c r="AL17" i="3"/>
  <c r="AM17" i="3" s="1"/>
  <c r="AO17" i="3" s="1"/>
  <c r="AL16" i="3"/>
  <c r="AM16" i="3" s="1"/>
  <c r="AO16" i="3" s="1"/>
  <c r="AL15" i="3"/>
  <c r="AM15" i="3" s="1"/>
  <c r="AO15" i="3" s="1"/>
  <c r="AL14" i="3"/>
  <c r="AM14" i="3" s="1"/>
  <c r="AO14" i="3" s="1"/>
  <c r="AL13" i="3"/>
  <c r="AM13" i="3" s="1"/>
  <c r="AO13" i="3" s="1"/>
  <c r="AL12" i="3"/>
  <c r="AM12" i="3" s="1"/>
  <c r="AO12" i="3" s="1"/>
  <c r="AL11" i="3"/>
  <c r="AM11" i="3" s="1"/>
  <c r="AO11" i="3" s="1"/>
  <c r="AL10" i="3"/>
  <c r="AM10" i="3" s="1"/>
  <c r="AO10" i="3" s="1"/>
  <c r="AL9" i="3"/>
  <c r="AN9" i="3" s="1"/>
  <c r="AL8" i="3"/>
  <c r="AM8" i="3" s="1"/>
  <c r="AL7" i="3"/>
  <c r="AN7" i="3" s="1"/>
  <c r="AL6" i="3"/>
  <c r="AL5" i="3"/>
  <c r="AN5" i="3" s="1"/>
  <c r="AL4" i="3"/>
  <c r="AM4" i="3" s="1"/>
  <c r="AL3" i="3"/>
  <c r="AM3" i="3" s="1"/>
  <c r="AE26" i="3" l="1"/>
  <c r="AD26" i="3"/>
  <c r="AE27" i="3"/>
  <c r="AD27" i="3"/>
  <c r="AF27" i="3" s="1"/>
  <c r="AE21" i="3"/>
  <c r="AD21" i="3"/>
  <c r="AE24" i="3"/>
  <c r="AD24" i="3"/>
  <c r="AE12" i="3"/>
  <c r="AD12" i="3"/>
  <c r="AE14" i="3"/>
  <c r="AD14" i="3"/>
  <c r="AF14" i="3" s="1"/>
  <c r="AE19" i="3"/>
  <c r="AD19" i="3"/>
  <c r="AE4" i="3"/>
  <c r="AD4" i="3"/>
  <c r="AE20" i="3"/>
  <c r="AD20" i="3"/>
  <c r="AE25" i="3"/>
  <c r="AD25" i="3"/>
  <c r="AE3" i="3"/>
  <c r="AD3" i="3"/>
  <c r="AE18" i="3"/>
  <c r="AD18" i="3"/>
  <c r="AE7" i="3"/>
  <c r="AD7" i="3"/>
  <c r="AE10" i="3"/>
  <c r="AD10" i="3"/>
  <c r="AE6" i="3"/>
  <c r="AD6" i="3"/>
  <c r="AE17" i="3"/>
  <c r="AD17" i="3"/>
  <c r="AE28" i="3"/>
  <c r="AD28" i="3"/>
  <c r="AF28" i="3" s="1"/>
  <c r="AE5" i="3"/>
  <c r="AD5" i="3"/>
  <c r="AE23" i="3"/>
  <c r="AD23" i="3"/>
  <c r="AE11" i="3"/>
  <c r="AD11" i="3"/>
  <c r="AE15" i="3"/>
  <c r="AD15" i="3"/>
  <c r="AE16" i="3"/>
  <c r="AD16" i="3"/>
  <c r="AE8" i="3"/>
  <c r="AD8" i="3"/>
  <c r="AE13" i="3"/>
  <c r="AD13" i="3"/>
  <c r="AE9" i="3"/>
  <c r="AD9" i="3"/>
  <c r="AE22" i="3"/>
  <c r="AD22" i="3"/>
  <c r="M18" i="3"/>
  <c r="M16" i="3"/>
  <c r="M14" i="3"/>
  <c r="M12" i="3"/>
  <c r="M10" i="3"/>
  <c r="M8" i="3"/>
  <c r="N8" i="3" s="1"/>
  <c r="M6" i="3"/>
  <c r="N6" i="3" s="1"/>
  <c r="M4" i="3"/>
  <c r="N4" i="3" s="1"/>
  <c r="AF29" i="3"/>
  <c r="M3" i="3"/>
  <c r="N3" i="3" s="1"/>
  <c r="M17" i="3"/>
  <c r="N17" i="3" s="1"/>
  <c r="M15" i="3"/>
  <c r="N15" i="3" s="1"/>
  <c r="M13" i="3"/>
  <c r="N13" i="3" s="1"/>
  <c r="M11" i="3"/>
  <c r="N11" i="3" s="1"/>
  <c r="M9" i="3"/>
  <c r="N9" i="3" s="1"/>
  <c r="M7" i="3"/>
  <c r="N7" i="3" s="1"/>
  <c r="M5" i="3"/>
  <c r="L5" i="3"/>
  <c r="N5" i="3" s="1"/>
  <c r="N19" i="3"/>
  <c r="AF21" i="3"/>
  <c r="N18" i="3"/>
  <c r="AM9" i="3"/>
  <c r="AO9" i="3" s="1"/>
  <c r="AM7" i="3"/>
  <c r="AO7" i="3" s="1"/>
  <c r="AM5" i="3"/>
  <c r="AO5" i="3" s="1"/>
  <c r="N16" i="3"/>
  <c r="N14" i="3"/>
  <c r="N12" i="3"/>
  <c r="N10" i="3"/>
  <c r="AN8" i="3"/>
  <c r="AN6" i="3"/>
  <c r="AN4" i="3"/>
  <c r="AN3" i="3"/>
  <c r="AM6" i="3"/>
  <c r="AO6" i="3" s="1"/>
  <c r="AO4" i="3"/>
  <c r="AO3" i="3"/>
  <c r="AN10" i="3"/>
  <c r="AN11" i="3"/>
  <c r="AN12" i="3"/>
  <c r="AN13" i="3"/>
  <c r="AN14" i="3"/>
  <c r="AN15" i="3"/>
  <c r="AN16" i="3"/>
  <c r="AN17" i="3"/>
  <c r="AO8" i="3"/>
  <c r="AF19" i="3"/>
  <c r="AF17" i="3" l="1"/>
  <c r="AF25" i="3"/>
  <c r="AF4" i="3"/>
  <c r="AF24" i="3"/>
  <c r="AF16" i="3"/>
  <c r="AF11" i="3"/>
  <c r="AF5" i="3"/>
  <c r="AF10" i="3"/>
  <c r="AF18" i="3"/>
  <c r="AF23" i="3"/>
  <c r="AF6" i="3"/>
  <c r="AF7" i="3"/>
  <c r="AF3" i="3"/>
  <c r="AF20" i="3"/>
  <c r="AF12" i="3"/>
  <c r="AF22" i="3"/>
  <c r="AF13" i="3"/>
  <c r="AF9" i="3"/>
  <c r="AF8" i="3"/>
  <c r="AF15" i="3"/>
  <c r="AF26" i="3"/>
</calcChain>
</file>

<file path=xl/sharedStrings.xml><?xml version="1.0" encoding="utf-8"?>
<sst xmlns="http://schemas.openxmlformats.org/spreadsheetml/2006/main" count="299" uniqueCount="122">
  <si>
    <t>Forum name</t>
  </si>
  <si>
    <t>Link to question</t>
  </si>
  <si>
    <t>Date</t>
  </si>
  <si>
    <t>Time taken</t>
  </si>
  <si>
    <t>Solution</t>
  </si>
  <si>
    <t>My Answer</t>
  </si>
  <si>
    <t>Official Answer</t>
  </si>
  <si>
    <t>Difficulty</t>
  </si>
  <si>
    <t>Source</t>
  </si>
  <si>
    <t>Topic name</t>
  </si>
  <si>
    <t>Notes</t>
  </si>
  <si>
    <t>Critical Reasoning (CR)</t>
  </si>
  <si>
    <t>B</t>
  </si>
  <si>
    <t>Assumption</t>
  </si>
  <si>
    <t>Sentence Correction (SC)</t>
  </si>
  <si>
    <t>D</t>
  </si>
  <si>
    <t>Absolute Phrase</t>
  </si>
  <si>
    <t>Problem Solving (PS)</t>
  </si>
  <si>
    <t>600-700</t>
  </si>
  <si>
    <t>Word Problems</t>
  </si>
  <si>
    <t>Data Sufficiency (DS)</t>
  </si>
  <si>
    <t>C</t>
  </si>
  <si>
    <t>Geometry</t>
  </si>
  <si>
    <t>E</t>
  </si>
  <si>
    <t>Correct</t>
  </si>
  <si>
    <t>A</t>
  </si>
  <si>
    <t>Kaplan</t>
  </si>
  <si>
    <t>Idioms</t>
  </si>
  <si>
    <t>Inequalities</t>
  </si>
  <si>
    <t>Logical Flaw</t>
  </si>
  <si>
    <t>Number Properties</t>
  </si>
  <si>
    <t>Reading Comprehension (RC)</t>
  </si>
  <si>
    <t>Must be True</t>
  </si>
  <si>
    <t>Verb Tense/Form</t>
  </si>
  <si>
    <t>Parallel Structure</t>
  </si>
  <si>
    <t>Complete the Passage</t>
  </si>
  <si>
    <t>Exponents/Powers</t>
  </si>
  <si>
    <t>Resolve Paradox</t>
  </si>
  <si>
    <t>Work/Rate Problems</t>
  </si>
  <si>
    <t>Mixture Problems</t>
  </si>
  <si>
    <t>Sub-600</t>
  </si>
  <si>
    <t>Bold Face CR</t>
  </si>
  <si>
    <t>Remainders</t>
  </si>
  <si>
    <t>Combinations</t>
  </si>
  <si>
    <t>Percent and Interest Problems</t>
  </si>
  <si>
    <t>Divisibility/Multiples/Factors</t>
  </si>
  <si>
    <t>Weaken</t>
  </si>
  <si>
    <t>Comparisons</t>
  </si>
  <si>
    <t>Modifiers</t>
  </si>
  <si>
    <t>Subject Verb Agreement</t>
  </si>
  <si>
    <t>Statistics and Sets Problems</t>
  </si>
  <si>
    <t>Algebra</t>
  </si>
  <si>
    <t>Strengthen</t>
  </si>
  <si>
    <t>Probability</t>
  </si>
  <si>
    <t>Inference</t>
  </si>
  <si>
    <t>Sequences</t>
  </si>
  <si>
    <t>Conclusion</t>
  </si>
  <si>
    <t>Overlapping Sets</t>
  </si>
  <si>
    <t>Construction</t>
  </si>
  <si>
    <t>Evaluate Argument</t>
  </si>
  <si>
    <t xml:space="preserve">SC </t>
  </si>
  <si>
    <t xml:space="preserve">RC </t>
  </si>
  <si>
    <t>Question Type</t>
  </si>
  <si>
    <t>Sub-Type</t>
  </si>
  <si>
    <t>Total</t>
  </si>
  <si>
    <t>%</t>
  </si>
  <si>
    <t>SC</t>
  </si>
  <si>
    <t>Reading</t>
  </si>
  <si>
    <t xml:space="preserve">CR </t>
  </si>
  <si>
    <t xml:space="preserve">DS </t>
  </si>
  <si>
    <t>CR</t>
  </si>
  <si>
    <t>DS</t>
  </si>
  <si>
    <t xml:space="preserve">PS </t>
  </si>
  <si>
    <t>PS</t>
  </si>
  <si>
    <t>OA</t>
  </si>
  <si>
    <t>Type</t>
  </si>
  <si>
    <t>Test</t>
  </si>
  <si>
    <t>Main Idea</t>
  </si>
  <si>
    <t>GMATPrep</t>
  </si>
  <si>
    <t>MGMAT</t>
  </si>
  <si>
    <t>Explicit Detail</t>
  </si>
  <si>
    <t>Diction</t>
  </si>
  <si>
    <t>Author's Tone</t>
  </si>
  <si>
    <t>Princeton</t>
  </si>
  <si>
    <t>Arithmetic</t>
  </si>
  <si>
    <t>Logical structure</t>
  </si>
  <si>
    <t>Application</t>
  </si>
  <si>
    <t>Pronouns</t>
  </si>
  <si>
    <t>Evaluation</t>
  </si>
  <si>
    <t>Adjectives and Adverbs</t>
  </si>
  <si>
    <t>Clauses</t>
  </si>
  <si>
    <t>Conjunctions</t>
  </si>
  <si>
    <t>Gerund</t>
  </si>
  <si>
    <t>Grammatical Construction</t>
  </si>
  <si>
    <t>If-Then</t>
  </si>
  <si>
    <t>Infinitive</t>
  </si>
  <si>
    <t>Meaning</t>
  </si>
  <si>
    <t>Nouns</t>
  </si>
  <si>
    <t>Participle Parallelism</t>
  </si>
  <si>
    <t>Punctuation</t>
  </si>
  <si>
    <t>Redundancy</t>
  </si>
  <si>
    <t>Subjunctive</t>
  </si>
  <si>
    <t>Such as/Like</t>
  </si>
  <si>
    <t>Use of Being</t>
  </si>
  <si>
    <t>Verb Voice</t>
  </si>
  <si>
    <t>Which/That</t>
  </si>
  <si>
    <t>Cause and Effect</t>
  </si>
  <si>
    <t>EXCEPT</t>
  </si>
  <si>
    <t>Method of Reasoning</t>
  </si>
  <si>
    <t>Numbers &amp; Percent</t>
  </si>
  <si>
    <t>Similar Reasoning</t>
  </si>
  <si>
    <t>Coordinate Geometry</t>
  </si>
  <si>
    <t>Distance/Rate Problems</t>
  </si>
  <si>
    <t>Fractions/Ratios/Decimals</t>
  </si>
  <si>
    <t>Functions and Custom Characters</t>
  </si>
  <si>
    <t>Graphs and Illustrations</t>
  </si>
  <si>
    <t>Min/Max Problems</t>
  </si>
  <si>
    <t>Must or Could be True Questions</t>
  </si>
  <si>
    <t>Roots</t>
  </si>
  <si>
    <t>Absolute Value</t>
  </si>
  <si>
    <t>Correct Time Average</t>
  </si>
  <si>
    <t>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</si>
</sst>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</font>
    <font>
      <b/>
      <sz val="14"/>
      <color rgb="FFFF6600"/>
      <name val="Calibri"/>
      <family val="2"/>
    </font>
    <font>
      <b/>
      <sz val="11"/>
      <color rgb="FF000000"/>
      <name val="Calibri"/>
      <family val="2"/>
    </font>
    <font>
      <b/>
      <sz val="11"/>
      <color indexed="9"/>
      <name val="Arial"/>
      <family val="2"/>
    </font>
    <font>
      <b/>
      <sz val="10"/>
      <name val="Arial"/>
      <family val="2"/>
    </font>
    <font>
      <b/>
      <sz val="11"/>
      <name val="Calibri"/>
      <family val="2"/>
    </font>
    <font>
      <b/>
      <sz val="11"/>
      <color indexed="63"/>
      <name val="Calibri"/>
      <family val="2"/>
    </font>
    <font>
      <b/>
      <sz val="10"/>
      <name val="Arial"/>
      <family val="2"/>
    </font>
    <font>
      <b/>
      <sz val="11"/>
      <color indexed="9"/>
      <name val="Calibri"/>
      <family val="2"/>
    </font>
    <font>
      <b/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0"/>
      <color rgb="FFFFFFFF"/>
      <name val="Arial"/>
      <family val="2"/>
    </font>
    <font>
      <b/>
      <sz val="11"/>
      <color rgb="FF333333"/>
      <name val="Calibri"/>
      <family val="2"/>
    </font>
    <font>
      <b/>
      <sz val="11"/>
      <color rgb="FFFFFFFF"/>
      <name val="Calibri"/>
      <family val="2"/>
    </font>
    <font>
      <sz val="10"/>
      <color rgb="FFFFFFFF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333333"/>
        <bgColor rgb="FF000000"/>
      </patternFill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3366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30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 style="thin">
        <color indexed="64"/>
      </bottom>
      <diagonal/>
    </border>
    <border>
      <left/>
      <right/>
      <top style="thin">
        <color indexed="9"/>
      </top>
      <bottom style="thin">
        <color indexed="64"/>
      </bottom>
      <diagonal/>
    </border>
    <border>
      <left/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/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thin">
        <color indexed="9"/>
      </right>
      <top style="medium">
        <color indexed="9"/>
      </top>
      <bottom style="medium">
        <color indexed="9"/>
      </bottom>
      <diagonal/>
    </border>
    <border>
      <left style="thin">
        <color indexed="9"/>
      </left>
      <right style="medium">
        <color indexed="9"/>
      </right>
      <top/>
      <bottom/>
      <diagonal/>
    </border>
    <border>
      <left style="thin">
        <color indexed="9"/>
      </left>
      <right style="medium">
        <color indexed="9"/>
      </right>
      <top/>
      <bottom style="thin">
        <color indexed="9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thin">
        <color rgb="FFFFFFFF"/>
      </left>
      <right style="medium">
        <color rgb="FFFFFFFF"/>
      </right>
      <top/>
      <bottom/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 style="medium">
        <color indexed="9"/>
      </right>
      <top/>
      <bottom/>
      <diagonal/>
    </border>
    <border>
      <left/>
      <right style="medium">
        <color indexed="9"/>
      </right>
      <top/>
      <bottom style="thin">
        <color indexed="9"/>
      </bottom>
      <diagonal/>
    </border>
    <border>
      <left/>
      <right style="thin">
        <color indexed="9"/>
      </right>
      <top/>
      <bottom/>
      <diagonal/>
    </border>
    <border>
      <left/>
      <right style="medium">
        <color rgb="FFFFFFFF"/>
      </right>
      <top/>
      <bottom/>
      <diagonal/>
    </border>
    <border>
      <left style="thin">
        <color indexed="9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9"/>
      </right>
      <top/>
      <bottom style="thin">
        <color indexed="64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2" borderId="0" xfId="0" applyFont="1" applyFill="1"/>
    <xf numFmtId="0" fontId="2" fillId="0" borderId="0" xfId="0" applyFont="1"/>
    <xf numFmtId="0" fontId="1" fillId="2" borderId="0" xfId="0" applyFont="1" applyFill="1" applyAlignment="1">
      <alignment horizontal="left"/>
    </xf>
    <xf numFmtId="0" fontId="0" fillId="4" borderId="0" xfId="0" applyFill="1"/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8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/>
    </xf>
    <xf numFmtId="0" fontId="6" fillId="6" borderId="11" xfId="0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9" fontId="4" fillId="6" borderId="12" xfId="0" applyNumberFormat="1" applyFont="1" applyFill="1" applyBorder="1" applyAlignment="1">
      <alignment horizontal="center"/>
    </xf>
    <xf numFmtId="0" fontId="8" fillId="7" borderId="11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7" borderId="11" xfId="0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0" fontId="11" fillId="8" borderId="15" xfId="0" applyFont="1" applyFill="1" applyBorder="1" applyAlignment="1">
      <alignment horizontal="center"/>
    </xf>
    <xf numFmtId="0" fontId="11" fillId="8" borderId="16" xfId="0" applyFont="1" applyFill="1" applyBorder="1" applyAlignment="1">
      <alignment horizontal="center"/>
    </xf>
    <xf numFmtId="49" fontId="11" fillId="8" borderId="16" xfId="0" applyNumberFormat="1" applyFont="1" applyFill="1" applyBorder="1" applyAlignment="1">
      <alignment horizontal="center"/>
    </xf>
    <xf numFmtId="0" fontId="12" fillId="9" borderId="17" xfId="0" applyFont="1" applyFill="1" applyBorder="1" applyAlignment="1">
      <alignment horizontal="center" vertical="center"/>
    </xf>
    <xf numFmtId="0" fontId="13" fillId="10" borderId="17" xfId="0" applyFont="1" applyFill="1" applyBorder="1" applyAlignment="1">
      <alignment horizontal="center"/>
    </xf>
    <xf numFmtId="0" fontId="14" fillId="11" borderId="0" xfId="0" applyFont="1" applyFill="1" applyAlignment="1">
      <alignment vertical="center"/>
    </xf>
    <xf numFmtId="0" fontId="15" fillId="11" borderId="0" xfId="0" applyFont="1" applyFill="1" applyAlignment="1">
      <alignment vertical="center"/>
    </xf>
    <xf numFmtId="0" fontId="13" fillId="10" borderId="18" xfId="0" applyFont="1" applyFill="1" applyBorder="1" applyAlignment="1">
      <alignment horizontal="center"/>
    </xf>
    <xf numFmtId="0" fontId="12" fillId="9" borderId="18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7" fillId="6" borderId="0" xfId="0" applyFont="1" applyFill="1" applyBorder="1" applyAlignment="1">
      <alignment horizontal="center"/>
    </xf>
    <xf numFmtId="9" fontId="4" fillId="6" borderId="0" xfId="0" applyNumberFormat="1" applyFont="1" applyFill="1" applyBorder="1" applyAlignment="1">
      <alignment horizontal="center"/>
    </xf>
    <xf numFmtId="9" fontId="4" fillId="6" borderId="22" xfId="0" applyNumberFormat="1" applyFont="1" applyFill="1" applyBorder="1" applyAlignment="1">
      <alignment horizontal="center"/>
    </xf>
    <xf numFmtId="0" fontId="16" fillId="0" borderId="0" xfId="0" applyFont="1"/>
    <xf numFmtId="0" fontId="13" fillId="10" borderId="23" xfId="0" applyFont="1" applyFill="1" applyBorder="1" applyAlignment="1">
      <alignment horizontal="center"/>
    </xf>
    <xf numFmtId="0" fontId="12" fillId="9" borderId="23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/>
    </xf>
    <xf numFmtId="49" fontId="3" fillId="3" borderId="3" xfId="0" applyNumberFormat="1" applyFont="1" applyFill="1" applyBorder="1" applyAlignment="1">
      <alignment horizont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49" fontId="3" fillId="3" borderId="24" xfId="0" applyNumberFormat="1" applyFont="1" applyFill="1" applyBorder="1" applyAlignment="1">
      <alignment horizontal="center"/>
    </xf>
    <xf numFmtId="49" fontId="3" fillId="3" borderId="25" xfId="0" applyNumberFormat="1" applyFont="1" applyFill="1" applyBorder="1" applyAlignment="1">
      <alignment horizontal="center"/>
    </xf>
    <xf numFmtId="49" fontId="3" fillId="3" borderId="26" xfId="0" applyNumberFormat="1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49" fontId="3" fillId="3" borderId="27" xfId="0" applyNumberFormat="1" applyFont="1" applyFill="1" applyBorder="1" applyAlignment="1">
      <alignment horizontal="center"/>
    </xf>
    <xf numFmtId="49" fontId="3" fillId="3" borderId="28" xfId="0" applyNumberFormat="1" applyFont="1" applyFill="1" applyBorder="1" applyAlignment="1">
      <alignment horizontal="center"/>
    </xf>
    <xf numFmtId="49" fontId="3" fillId="3" borderId="29" xfId="0" applyNumberFormat="1" applyFont="1" applyFill="1" applyBorder="1" applyAlignment="1">
      <alignment horizontal="center"/>
    </xf>
  </cellXfs>
  <cellStyles count="1">
    <cellStyle name="Normal" xfId="0" builtinId="0"/>
  </cellStyles>
  <dxfs count="33"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  <dxf>
      <font>
        <b/>
        <i val="0"/>
        <condense val="0"/>
        <extend val="0"/>
        <color indexed="16"/>
      </font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MATClub_Error_Log_V3.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"/>
      <sheetName val="Error Log"/>
      <sheetName val="Reports"/>
      <sheetName val="Lists"/>
      <sheetName val="Planner"/>
    </sheetNames>
    <sheetDataSet>
      <sheetData sheetId="0"/>
      <sheetData sheetId="1"/>
      <sheetData sheetId="2"/>
      <sheetData sheetId="3">
        <row r="10">
          <cell r="F10" t="str">
            <v>Main Idea</v>
          </cell>
        </row>
        <row r="11">
          <cell r="F11" t="str">
            <v>Inference</v>
          </cell>
        </row>
        <row r="12">
          <cell r="F12" t="str">
            <v>Explicit Detail</v>
          </cell>
        </row>
        <row r="13">
          <cell r="F13" t="str">
            <v>Author's Tone</v>
          </cell>
        </row>
        <row r="14">
          <cell r="F14" t="str">
            <v>Logical structure</v>
          </cell>
        </row>
        <row r="15">
          <cell r="F15" t="str">
            <v>Application</v>
          </cell>
        </row>
        <row r="16">
          <cell r="F16" t="str">
            <v>Evaluation</v>
          </cell>
        </row>
        <row r="17">
          <cell r="F17"/>
        </row>
        <row r="18">
          <cell r="F18"/>
        </row>
        <row r="19">
          <cell r="F19"/>
        </row>
        <row r="20">
          <cell r="F20"/>
        </row>
        <row r="21">
          <cell r="F21"/>
        </row>
        <row r="22">
          <cell r="F22"/>
        </row>
        <row r="23">
          <cell r="F23"/>
        </row>
        <row r="24">
          <cell r="F24"/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"/>
  <sheetViews>
    <sheetView tabSelected="1" zoomScale="75" workbookViewId="0">
      <selection activeCell="D26" sqref="D26"/>
    </sheetView>
  </sheetViews>
  <sheetFormatPr baseColWidth="10" defaultColWidth="8.83203125" defaultRowHeight="15" x14ac:dyDescent="0.2"/>
  <cols>
    <col min="2" max="2" width="30" customWidth="1"/>
    <col min="3" max="3" width="55" customWidth="1"/>
    <col min="4" max="4" width="15" customWidth="1"/>
    <col min="5" max="5" width="15" style="2" customWidth="1"/>
    <col min="6" max="8" width="15" customWidth="1"/>
    <col min="9" max="9" width="20" customWidth="1"/>
    <col min="10" max="10" width="40" customWidth="1"/>
    <col min="11" max="11" width="39.6640625" customWidth="1"/>
  </cols>
  <sheetData>
    <row r="1" spans="1:12" ht="19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3" t="s">
        <v>6</v>
      </c>
      <c r="I1" s="1" t="s">
        <v>7</v>
      </c>
      <c r="J1" s="1" t="s">
        <v>8</v>
      </c>
      <c r="K1" s="3" t="s">
        <v>9</v>
      </c>
      <c r="L1" t="s">
        <v>10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DCF350-C088-E74A-A15A-35C0C569CBF4}">
  <dimension ref="B8:I36"/>
  <sheetViews>
    <sheetView zoomScale="125" workbookViewId="0">
      <selection activeCell="D10" sqref="D10"/>
    </sheetView>
  </sheetViews>
  <sheetFormatPr baseColWidth="10" defaultRowHeight="15" x14ac:dyDescent="0.2"/>
  <cols>
    <col min="2" max="2" width="21.6640625" bestFit="1" customWidth="1"/>
    <col min="3" max="3" width="18.1640625" bestFit="1" customWidth="1"/>
    <col min="4" max="5" width="27" bestFit="1" customWidth="1"/>
  </cols>
  <sheetData>
    <row r="8" spans="2:9" ht="16" thickBot="1" x14ac:dyDescent="0.25"/>
    <row r="9" spans="2:9" ht="16" thickBot="1" x14ac:dyDescent="0.25">
      <c r="B9" s="19" t="s">
        <v>66</v>
      </c>
      <c r="C9" s="20" t="s">
        <v>70</v>
      </c>
      <c r="D9" s="20" t="s">
        <v>73</v>
      </c>
      <c r="E9" s="20" t="s">
        <v>71</v>
      </c>
      <c r="F9" s="20" t="s">
        <v>67</v>
      </c>
      <c r="G9" s="20" t="s">
        <v>74</v>
      </c>
      <c r="H9" s="20" t="s">
        <v>75</v>
      </c>
      <c r="I9" s="21" t="s">
        <v>76</v>
      </c>
    </row>
    <row r="10" spans="2:9" ht="16" thickBot="1" x14ac:dyDescent="0.25">
      <c r="B10" s="22" t="s">
        <v>16</v>
      </c>
      <c r="C10" s="22" t="s">
        <v>13</v>
      </c>
      <c r="D10" s="22" t="s">
        <v>119</v>
      </c>
      <c r="E10" s="22" t="s">
        <v>119</v>
      </c>
      <c r="F10" s="22" t="s">
        <v>77</v>
      </c>
      <c r="G10" s="22" t="s">
        <v>25</v>
      </c>
      <c r="H10" s="22" t="s">
        <v>70</v>
      </c>
      <c r="I10" s="22" t="s">
        <v>78</v>
      </c>
    </row>
    <row r="11" spans="2:9" ht="16" thickBot="1" x14ac:dyDescent="0.25">
      <c r="B11" s="23" t="s">
        <v>89</v>
      </c>
      <c r="C11" s="23" t="s">
        <v>41</v>
      </c>
      <c r="D11" s="22" t="s">
        <v>51</v>
      </c>
      <c r="E11" s="22" t="s">
        <v>51</v>
      </c>
      <c r="F11" s="23" t="s">
        <v>54</v>
      </c>
      <c r="G11" s="23" t="s">
        <v>12</v>
      </c>
      <c r="H11" s="23" t="s">
        <v>66</v>
      </c>
      <c r="I11" s="23" t="s">
        <v>79</v>
      </c>
    </row>
    <row r="12" spans="2:9" ht="16" thickBot="1" x14ac:dyDescent="0.25">
      <c r="B12" s="22" t="s">
        <v>90</v>
      </c>
      <c r="C12" s="22" t="s">
        <v>106</v>
      </c>
      <c r="D12" s="23" t="s">
        <v>84</v>
      </c>
      <c r="E12" s="23" t="s">
        <v>84</v>
      </c>
      <c r="F12" s="22" t="s">
        <v>80</v>
      </c>
      <c r="G12" s="22" t="s">
        <v>21</v>
      </c>
      <c r="H12" s="22" t="s">
        <v>71</v>
      </c>
      <c r="I12" s="22" t="s">
        <v>26</v>
      </c>
    </row>
    <row r="13" spans="2:9" ht="16" thickBot="1" x14ac:dyDescent="0.25">
      <c r="B13" s="23" t="s">
        <v>47</v>
      </c>
      <c r="C13" s="23" t="s">
        <v>35</v>
      </c>
      <c r="D13" s="22" t="s">
        <v>43</v>
      </c>
      <c r="E13" s="22" t="s">
        <v>43</v>
      </c>
      <c r="F13" s="23" t="s">
        <v>82</v>
      </c>
      <c r="G13" s="23" t="s">
        <v>15</v>
      </c>
      <c r="H13" s="23" t="s">
        <v>67</v>
      </c>
      <c r="I13" s="23" t="s">
        <v>83</v>
      </c>
    </row>
    <row r="14" spans="2:9" ht="16" thickBot="1" x14ac:dyDescent="0.25">
      <c r="B14" s="22" t="s">
        <v>91</v>
      </c>
      <c r="C14" s="22" t="s">
        <v>56</v>
      </c>
      <c r="D14" s="23" t="s">
        <v>111</v>
      </c>
      <c r="E14" s="23" t="s">
        <v>111</v>
      </c>
      <c r="F14" s="22" t="s">
        <v>85</v>
      </c>
      <c r="G14" s="22" t="s">
        <v>23</v>
      </c>
      <c r="H14" s="22" t="s">
        <v>73</v>
      </c>
      <c r="I14" s="22"/>
    </row>
    <row r="15" spans="2:9" ht="16" thickBot="1" x14ac:dyDescent="0.25">
      <c r="B15" s="23" t="s">
        <v>58</v>
      </c>
      <c r="C15" s="23" t="s">
        <v>59</v>
      </c>
      <c r="D15" s="22" t="s">
        <v>112</v>
      </c>
      <c r="E15" s="22" t="s">
        <v>112</v>
      </c>
      <c r="F15" s="23" t="s">
        <v>86</v>
      </c>
      <c r="G15" s="24"/>
      <c r="H15" s="24"/>
      <c r="I15" s="23"/>
    </row>
    <row r="16" spans="2:9" ht="16" thickBot="1" x14ac:dyDescent="0.25">
      <c r="B16" s="22" t="s">
        <v>81</v>
      </c>
      <c r="C16" s="22" t="s">
        <v>107</v>
      </c>
      <c r="D16" s="23" t="s">
        <v>45</v>
      </c>
      <c r="E16" s="23" t="s">
        <v>45</v>
      </c>
      <c r="F16" s="22" t="s">
        <v>88</v>
      </c>
      <c r="G16" s="25"/>
      <c r="H16" s="25"/>
      <c r="I16" s="22"/>
    </row>
    <row r="17" spans="2:9" ht="16" thickBot="1" x14ac:dyDescent="0.25">
      <c r="B17" s="23" t="s">
        <v>92</v>
      </c>
      <c r="C17" s="23" t="s">
        <v>54</v>
      </c>
      <c r="D17" s="22" t="s">
        <v>36</v>
      </c>
      <c r="E17" s="22" t="s">
        <v>36</v>
      </c>
      <c r="F17" s="23"/>
      <c r="G17" s="24"/>
      <c r="H17" s="24"/>
      <c r="I17" s="23"/>
    </row>
    <row r="18" spans="2:9" ht="16" thickBot="1" x14ac:dyDescent="0.25">
      <c r="B18" s="22" t="s">
        <v>93</v>
      </c>
      <c r="C18" s="22" t="s">
        <v>29</v>
      </c>
      <c r="D18" s="23" t="s">
        <v>113</v>
      </c>
      <c r="E18" s="23" t="s">
        <v>113</v>
      </c>
      <c r="F18" s="22"/>
      <c r="G18" s="25"/>
      <c r="H18" s="25"/>
      <c r="I18" s="25"/>
    </row>
    <row r="19" spans="2:9" ht="16" thickBot="1" x14ac:dyDescent="0.25">
      <c r="B19" s="23" t="s">
        <v>27</v>
      </c>
      <c r="C19" s="23" t="s">
        <v>108</v>
      </c>
      <c r="D19" s="22" t="s">
        <v>114</v>
      </c>
      <c r="E19" s="22" t="s">
        <v>114</v>
      </c>
      <c r="F19" s="23"/>
      <c r="G19" s="25"/>
      <c r="H19" s="25"/>
      <c r="I19" s="25"/>
    </row>
    <row r="20" spans="2:9" ht="16" thickBot="1" x14ac:dyDescent="0.25">
      <c r="B20" s="22" t="s">
        <v>94</v>
      </c>
      <c r="C20" s="22" t="s">
        <v>32</v>
      </c>
      <c r="D20" s="23" t="s">
        <v>22</v>
      </c>
      <c r="E20" s="23" t="s">
        <v>22</v>
      </c>
      <c r="F20" s="22"/>
      <c r="G20" s="25"/>
      <c r="H20" s="25"/>
      <c r="I20" s="25"/>
    </row>
    <row r="21" spans="2:9" ht="16" thickBot="1" x14ac:dyDescent="0.25">
      <c r="B21" s="23" t="s">
        <v>95</v>
      </c>
      <c r="C21" s="23" t="s">
        <v>109</v>
      </c>
      <c r="D21" s="22" t="s">
        <v>115</v>
      </c>
      <c r="E21" s="22" t="s">
        <v>115</v>
      </c>
      <c r="F21" s="23"/>
      <c r="G21" s="25"/>
      <c r="H21" s="25"/>
      <c r="I21" s="25"/>
    </row>
    <row r="22" spans="2:9" ht="16" thickBot="1" x14ac:dyDescent="0.25">
      <c r="B22" s="22" t="s">
        <v>96</v>
      </c>
      <c r="C22" s="22" t="s">
        <v>37</v>
      </c>
      <c r="D22" s="23" t="s">
        <v>28</v>
      </c>
      <c r="E22" s="23" t="s">
        <v>28</v>
      </c>
      <c r="F22" s="22"/>
      <c r="G22" s="25"/>
      <c r="H22" s="25"/>
      <c r="I22" s="25"/>
    </row>
    <row r="23" spans="2:9" ht="16" thickBot="1" x14ac:dyDescent="0.25">
      <c r="B23" s="23" t="s">
        <v>48</v>
      </c>
      <c r="C23" s="23" t="s">
        <v>110</v>
      </c>
      <c r="D23" s="22" t="s">
        <v>116</v>
      </c>
      <c r="E23" s="22" t="s">
        <v>116</v>
      </c>
      <c r="F23" s="23"/>
      <c r="G23" s="25"/>
      <c r="H23" s="25"/>
      <c r="I23" s="25"/>
    </row>
    <row r="24" spans="2:9" ht="16" thickBot="1" x14ac:dyDescent="0.25">
      <c r="B24" s="22" t="s">
        <v>97</v>
      </c>
      <c r="C24" s="22" t="s">
        <v>52</v>
      </c>
      <c r="D24" s="23" t="s">
        <v>39</v>
      </c>
      <c r="E24" s="23" t="s">
        <v>39</v>
      </c>
      <c r="F24" s="22"/>
      <c r="G24" s="25"/>
      <c r="H24" s="25"/>
      <c r="I24" s="25"/>
    </row>
    <row r="25" spans="2:9" ht="16" thickBot="1" x14ac:dyDescent="0.25">
      <c r="B25" s="26" t="s">
        <v>87</v>
      </c>
      <c r="C25" s="26" t="s">
        <v>46</v>
      </c>
      <c r="D25" s="22" t="s">
        <v>117</v>
      </c>
      <c r="E25" s="22" t="s">
        <v>117</v>
      </c>
    </row>
    <row r="26" spans="2:9" x14ac:dyDescent="0.2">
      <c r="B26" s="27" t="s">
        <v>34</v>
      </c>
      <c r="D26" s="26" t="s">
        <v>30</v>
      </c>
      <c r="E26" s="26" t="s">
        <v>30</v>
      </c>
    </row>
    <row r="27" spans="2:9" x14ac:dyDescent="0.2">
      <c r="B27" s="26" t="s">
        <v>98</v>
      </c>
      <c r="D27" s="27" t="s">
        <v>57</v>
      </c>
      <c r="E27" s="27" t="s">
        <v>57</v>
      </c>
    </row>
    <row r="28" spans="2:9" x14ac:dyDescent="0.2">
      <c r="B28" s="27" t="s">
        <v>99</v>
      </c>
      <c r="D28" s="35" t="s">
        <v>44</v>
      </c>
      <c r="E28" s="35" t="s">
        <v>44</v>
      </c>
    </row>
    <row r="29" spans="2:9" x14ac:dyDescent="0.2">
      <c r="B29" s="26" t="s">
        <v>100</v>
      </c>
      <c r="D29" s="36" t="s">
        <v>53</v>
      </c>
      <c r="E29" s="36" t="s">
        <v>53</v>
      </c>
    </row>
    <row r="30" spans="2:9" x14ac:dyDescent="0.2">
      <c r="B30" s="27" t="s">
        <v>49</v>
      </c>
      <c r="D30" s="35" t="s">
        <v>42</v>
      </c>
      <c r="E30" s="35" t="s">
        <v>42</v>
      </c>
    </row>
    <row r="31" spans="2:9" x14ac:dyDescent="0.2">
      <c r="B31" s="26" t="s">
        <v>101</v>
      </c>
      <c r="D31" s="36" t="s">
        <v>118</v>
      </c>
      <c r="E31" s="36" t="s">
        <v>118</v>
      </c>
    </row>
    <row r="32" spans="2:9" x14ac:dyDescent="0.2">
      <c r="B32" s="27" t="s">
        <v>102</v>
      </c>
      <c r="D32" s="35" t="s">
        <v>55</v>
      </c>
      <c r="E32" s="35" t="s">
        <v>55</v>
      </c>
    </row>
    <row r="33" spans="2:5" x14ac:dyDescent="0.2">
      <c r="B33" s="26" t="s">
        <v>103</v>
      </c>
      <c r="D33" s="36" t="s">
        <v>50</v>
      </c>
      <c r="E33" s="36" t="s">
        <v>50</v>
      </c>
    </row>
    <row r="34" spans="2:5" x14ac:dyDescent="0.2">
      <c r="B34" s="27" t="s">
        <v>33</v>
      </c>
      <c r="D34" s="35" t="s">
        <v>19</v>
      </c>
      <c r="E34" s="35" t="s">
        <v>19</v>
      </c>
    </row>
    <row r="35" spans="2:5" x14ac:dyDescent="0.2">
      <c r="B35" s="26" t="s">
        <v>104</v>
      </c>
      <c r="D35" s="36" t="s">
        <v>38</v>
      </c>
      <c r="E35" s="36" t="s">
        <v>38</v>
      </c>
    </row>
    <row r="36" spans="2:5" x14ac:dyDescent="0.2">
      <c r="B36" s="27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7588-92E4-4B43-8239-B81CBFAFD67D}">
  <dimension ref="A1:AO88"/>
  <sheetViews>
    <sheetView zoomScale="75" zoomScaleNormal="125" workbookViewId="0">
      <selection activeCell="G27" sqref="G27"/>
    </sheetView>
  </sheetViews>
  <sheetFormatPr baseColWidth="10" defaultRowHeight="15" x14ac:dyDescent="0.2"/>
  <cols>
    <col min="1" max="1" width="20.5" bestFit="1" customWidth="1"/>
    <col min="2" max="2" width="21.6640625" bestFit="1" customWidth="1"/>
    <col min="3" max="3" width="6.1640625" bestFit="1" customWidth="1"/>
    <col min="4" max="5" width="11" bestFit="1" customWidth="1"/>
    <col min="9" max="9" width="20.5" bestFit="1" customWidth="1"/>
    <col min="10" max="10" width="28.33203125" customWidth="1"/>
    <col min="11" max="11" width="27.1640625" bestFit="1" customWidth="1"/>
    <col min="12" max="14" width="11" bestFit="1" customWidth="1"/>
    <col min="15" max="15" width="18.5" bestFit="1" customWidth="1"/>
    <col min="16" max="16" width="24" bestFit="1" customWidth="1"/>
    <col min="17" max="17" width="27.83203125" bestFit="1" customWidth="1"/>
    <col min="19" max="19" width="16.83203125" bestFit="1" customWidth="1"/>
    <col min="20" max="20" width="27" bestFit="1" customWidth="1"/>
    <col min="28" max="28" width="17" bestFit="1" customWidth="1"/>
    <col min="29" max="29" width="27" bestFit="1" customWidth="1"/>
  </cols>
  <sheetData>
    <row r="1" spans="1:41" x14ac:dyDescent="0.2">
      <c r="A1" s="37" t="s">
        <v>60</v>
      </c>
      <c r="B1" s="38"/>
      <c r="C1" s="38"/>
      <c r="D1" s="38"/>
      <c r="E1" s="39"/>
      <c r="J1" s="37" t="s">
        <v>68</v>
      </c>
      <c r="K1" s="38"/>
      <c r="L1" s="38"/>
      <c r="M1" s="38"/>
      <c r="N1" s="39"/>
      <c r="S1" s="37" t="s">
        <v>69</v>
      </c>
      <c r="T1" s="38"/>
      <c r="U1" s="38"/>
      <c r="V1" s="38"/>
      <c r="W1" s="39"/>
      <c r="AB1" s="43" t="s">
        <v>72</v>
      </c>
      <c r="AC1" s="44"/>
      <c r="AD1" s="44"/>
      <c r="AE1" s="44"/>
      <c r="AF1" s="45"/>
      <c r="AK1" s="37" t="s">
        <v>61</v>
      </c>
      <c r="AL1" s="38"/>
      <c r="AM1" s="38"/>
      <c r="AN1" s="38"/>
      <c r="AO1" s="39"/>
    </row>
    <row r="2" spans="1:41" ht="16" thickBot="1" x14ac:dyDescent="0.25">
      <c r="A2" s="37"/>
      <c r="B2" s="38"/>
      <c r="C2" s="38"/>
      <c r="D2" s="38"/>
      <c r="E2" s="39"/>
      <c r="J2" s="8" t="s">
        <v>62</v>
      </c>
      <c r="K2" s="9" t="s">
        <v>63</v>
      </c>
      <c r="L2" s="9" t="s">
        <v>64</v>
      </c>
      <c r="M2" s="9" t="s">
        <v>24</v>
      </c>
      <c r="N2" s="10" t="s">
        <v>65</v>
      </c>
      <c r="S2" s="8" t="s">
        <v>62</v>
      </c>
      <c r="T2" s="9" t="s">
        <v>63</v>
      </c>
      <c r="U2" s="9" t="s">
        <v>64</v>
      </c>
      <c r="V2" s="9" t="s">
        <v>24</v>
      </c>
      <c r="W2" s="10" t="s">
        <v>65</v>
      </c>
      <c r="AB2" s="8" t="s">
        <v>62</v>
      </c>
      <c r="AC2" s="9" t="s">
        <v>63</v>
      </c>
      <c r="AD2" s="9" t="s">
        <v>64</v>
      </c>
      <c r="AE2" s="9" t="s">
        <v>24</v>
      </c>
      <c r="AF2" s="10" t="s">
        <v>65</v>
      </c>
      <c r="AK2" s="8" t="s">
        <v>62</v>
      </c>
      <c r="AL2" s="9" t="s">
        <v>63</v>
      </c>
      <c r="AM2" s="9" t="s">
        <v>64</v>
      </c>
      <c r="AN2" s="9" t="s">
        <v>24</v>
      </c>
      <c r="AO2" s="10" t="s">
        <v>65</v>
      </c>
    </row>
    <row r="3" spans="1:41" ht="16" thickBot="1" x14ac:dyDescent="0.25">
      <c r="A3" s="5" t="s">
        <v>62</v>
      </c>
      <c r="B3" s="6" t="s">
        <v>63</v>
      </c>
      <c r="C3" s="6" t="s">
        <v>64</v>
      </c>
      <c r="D3" s="6" t="s">
        <v>24</v>
      </c>
      <c r="E3" s="7" t="s">
        <v>65</v>
      </c>
      <c r="J3" s="40" t="s">
        <v>11</v>
      </c>
      <c r="K3" s="11" t="str">
        <f>IF(Lists!$C10="", "",Lists!$C10 )</f>
        <v>Assumption</v>
      </c>
      <c r="L3" s="12" t="e">
        <f t="shared" ref="L3:L18" si="0">COUNTIFS(TypeR,$J$3,SubTypeR,"*"&amp;K3&amp;"*")</f>
        <v>#REF!</v>
      </c>
      <c r="M3" s="13" t="e">
        <f t="shared" ref="M3:M18" si="1">COUNTIFS(TypeR,$J$3,SubTypeR,"*"&amp;K3&amp;"*",CorrectR,"Correct")</f>
        <v>#REF!</v>
      </c>
      <c r="N3" s="14" t="e">
        <f t="shared" ref="N3:N19" si="2">IF(AND(L3&lt;&gt;0, L3&lt;&gt; ""),M3/L3,"")</f>
        <v>#REF!</v>
      </c>
      <c r="S3" s="40" t="s">
        <v>20</v>
      </c>
      <c r="T3" s="11" t="str">
        <f>IF(Lists!D14="", "",Lists!D14 )</f>
        <v>Coordinate Geometry</v>
      </c>
      <c r="U3" s="12" t="e">
        <f t="shared" ref="U3:U28" si="3">COUNTIFS(TypeR,$S$3,SubTypeR,"*"&amp;T3&amp;"*")</f>
        <v>#REF!</v>
      </c>
      <c r="V3" s="13" t="e">
        <f t="shared" ref="V3:V28" si="4">COUNTIFS(TypeR,$S$3,SubTypeR,"*"&amp;T3&amp;"*",CorrectR,"Correct")</f>
        <v>#REF!</v>
      </c>
      <c r="W3" s="14" t="e">
        <f t="shared" ref="W3:W27" si="5">IF(AND(U3&lt;&gt;0, U3&lt;&gt; ""),V3/U3,"")</f>
        <v>#REF!</v>
      </c>
      <c r="AB3" s="40" t="s">
        <v>17</v>
      </c>
      <c r="AC3" s="11" t="str">
        <f>IF(Lists!D15="", "",Lists!D15 )</f>
        <v>Distance/Rate Problems</v>
      </c>
      <c r="AD3" s="12" t="e">
        <f t="shared" ref="AD3:AD28" si="6">COUNTIFS(TypeR,$AB$3,SubTypeR,"*"&amp;AC3&amp;"*")</f>
        <v>#REF!</v>
      </c>
      <c r="AE3" s="13" t="e">
        <f t="shared" ref="AE3:AE28" si="7">COUNTIFS(TypeR,$AB$3,SubTypeR,"*"&amp;AC3&amp;"*",CorrectR,"Correct")</f>
        <v>#REF!</v>
      </c>
      <c r="AF3" s="14" t="e">
        <f t="shared" ref="AF3:AF28" si="8">IF(AND(AD3&lt;&gt;0, AD3&lt;&gt; ""),AE3/AD3,"")</f>
        <v>#REF!</v>
      </c>
      <c r="AK3" s="46" t="s">
        <v>31</v>
      </c>
      <c r="AL3" s="11" t="str">
        <f>IF([1]Lists!F10="", "",[1]Lists!F10 )</f>
        <v>Main Idea</v>
      </c>
      <c r="AM3" s="12" t="e">
        <f>COUNTIFS(TypeR,AK3,SubTypeR,"*"&amp;AL3&amp;"*")</f>
        <v>#REF!</v>
      </c>
      <c r="AN3" s="13" t="e">
        <f>COUNTIFS(SubTypeR,"*"&amp;AL3&amp;"*",CorrectR,"Correct")</f>
        <v>#REF!</v>
      </c>
      <c r="AO3" s="14" t="e">
        <f>IF(AND(AM3&lt;&gt;0, AM3&lt;&gt; ""),AN3/AM3,"")</f>
        <v>#REF!</v>
      </c>
    </row>
    <row r="4" spans="1:41" ht="16" thickBot="1" x14ac:dyDescent="0.25">
      <c r="A4" s="40" t="s">
        <v>14</v>
      </c>
      <c r="B4" s="11" t="str">
        <f>IF(Lists!$B10="", "",Lists!$B10 )</f>
        <v>Absolute Phrase</v>
      </c>
      <c r="C4" s="12" t="e">
        <f t="shared" ref="C4:C30" si="9">COUNTIFS(TypeR,$A$4,SubTypeR,"*"&amp;B4&amp;"*")</f>
        <v>#REF!</v>
      </c>
      <c r="D4" s="13" t="e">
        <f t="shared" ref="D4:D30" si="10">COUNTIFS(TypeR,$A$4,SubTypeR,"*"&amp;B4&amp;"*",CorrectR,"Correct")</f>
        <v>#REF!</v>
      </c>
      <c r="E4" s="14" t="e">
        <f t="shared" ref="E4:E31" si="11">IF(AND(C4&lt;&gt;0, C4&lt;&gt; ""),D4/C4,"")</f>
        <v>#REF!</v>
      </c>
      <c r="J4" s="41"/>
      <c r="K4" s="11" t="str">
        <f>IF(Lists!C11="", "",Lists!C11 )</f>
        <v>Bold Face CR</v>
      </c>
      <c r="L4" s="12" t="e">
        <f t="shared" si="0"/>
        <v>#REF!</v>
      </c>
      <c r="M4" s="13" t="e">
        <f t="shared" si="1"/>
        <v>#REF!</v>
      </c>
      <c r="N4" s="14" t="e">
        <f t="shared" si="2"/>
        <v>#REF!</v>
      </c>
      <c r="S4" s="41"/>
      <c r="T4" s="11" t="str">
        <f>IF(Lists!D20="", "",Lists!D20 )</f>
        <v>Geometry</v>
      </c>
      <c r="U4" s="12" t="e">
        <f t="shared" si="3"/>
        <v>#REF!</v>
      </c>
      <c r="V4" s="13" t="e">
        <f t="shared" si="4"/>
        <v>#REF!</v>
      </c>
      <c r="W4" s="14" t="e">
        <f t="shared" si="5"/>
        <v>#REF!</v>
      </c>
      <c r="AB4" s="41"/>
      <c r="AC4" s="11" t="str">
        <f>IF(Lists!D27="", "",Lists!D27 )</f>
        <v>Overlapping Sets</v>
      </c>
      <c r="AD4" s="12" t="e">
        <f t="shared" si="6"/>
        <v>#REF!</v>
      </c>
      <c r="AE4" s="13" t="e">
        <f t="shared" si="7"/>
        <v>#REF!</v>
      </c>
      <c r="AF4" s="14" t="e">
        <f t="shared" si="8"/>
        <v>#REF!</v>
      </c>
      <c r="AK4" s="47"/>
      <c r="AL4" s="15" t="str">
        <f>IF([1]Lists!F11="", "",[1]Lists!F11)</f>
        <v>Inference</v>
      </c>
      <c r="AM4" s="16" t="e">
        <f>IF(AL4&lt;&gt; "",(SUMPRODUCT((TypeR=AK3)*(SubTypeR=AL4))), "")</f>
        <v>#REF!</v>
      </c>
      <c r="AN4" s="17" t="e">
        <f>IF(AL4&lt;&gt; "",SUMPRODUCT((TypeR=AK3)*(CorrectR="Yes")*(SubTypeR=AL4)),"")</f>
        <v>#REF!</v>
      </c>
      <c r="AO4" s="18" t="e">
        <f>IF(AND(AM4&lt;&gt;0, AM4&lt;&gt; ""),AN4/AM4,"")</f>
        <v>#REF!</v>
      </c>
    </row>
    <row r="5" spans="1:41" ht="16" thickBot="1" x14ac:dyDescent="0.25">
      <c r="A5" s="41"/>
      <c r="B5" s="11" t="str">
        <f>IF(Lists!$B11="", "",Lists!$B11 )</f>
        <v>Adjectives and Adverbs</v>
      </c>
      <c r="C5" s="12" t="e">
        <f t="shared" si="9"/>
        <v>#REF!</v>
      </c>
      <c r="D5" s="13" t="e">
        <f t="shared" si="10"/>
        <v>#REF!</v>
      </c>
      <c r="E5" s="14" t="e">
        <f t="shared" si="11"/>
        <v>#REF!</v>
      </c>
      <c r="J5" s="41"/>
      <c r="K5" s="11" t="str">
        <f>IF(Lists!C12="", "",Lists!C12 )</f>
        <v>Cause and Effect</v>
      </c>
      <c r="L5" s="12" t="e">
        <f t="shared" si="0"/>
        <v>#REF!</v>
      </c>
      <c r="M5" s="13" t="e">
        <f t="shared" si="1"/>
        <v>#REF!</v>
      </c>
      <c r="N5" s="14" t="e">
        <f t="shared" si="2"/>
        <v>#REF!</v>
      </c>
      <c r="S5" s="41"/>
      <c r="T5" s="11" t="str">
        <f>IF(Lists!D24="", "",Lists!D24 )</f>
        <v>Mixture Problems</v>
      </c>
      <c r="U5" s="12" t="e">
        <f t="shared" si="3"/>
        <v>#REF!</v>
      </c>
      <c r="V5" s="13" t="e">
        <f t="shared" si="4"/>
        <v>#REF!</v>
      </c>
      <c r="W5" s="14" t="e">
        <f t="shared" si="5"/>
        <v>#REF!</v>
      </c>
      <c r="AB5" s="41"/>
      <c r="AC5" s="11" t="str">
        <f>IF(Lists!D16="", "",Lists!D16 )</f>
        <v>Divisibility/Multiples/Factors</v>
      </c>
      <c r="AD5" s="12" t="e">
        <f t="shared" si="6"/>
        <v>#REF!</v>
      </c>
      <c r="AE5" s="13" t="e">
        <f t="shared" si="7"/>
        <v>#REF!</v>
      </c>
      <c r="AF5" s="14" t="e">
        <f t="shared" si="8"/>
        <v>#REF!</v>
      </c>
      <c r="AK5" s="47"/>
      <c r="AL5" s="11" t="str">
        <f>IF([1]Lists!F12="", "",[1]Lists!F12 )</f>
        <v>Explicit Detail</v>
      </c>
      <c r="AM5" s="12" t="e">
        <f>IF(AL5&lt;&gt; "",(SUMPRODUCT((TypeR=AK3)*(SubTypeR=AL5))), "")</f>
        <v>#REF!</v>
      </c>
      <c r="AN5" s="13" t="e">
        <f>IF(AL5&lt;&gt; "",SUMPRODUCT((TypeR=AK3)*(CorrectR="Yes")*(SubTypeR=AL5)),"")</f>
        <v>#REF!</v>
      </c>
      <c r="AO5" s="14" t="e">
        <f t="shared" ref="AO5:AO17" si="12">IF(AND(AM5&lt;&gt;0, AM5&lt;&gt; ""),AN5/AM5,"")</f>
        <v>#REF!</v>
      </c>
    </row>
    <row r="6" spans="1:41" ht="16" thickBot="1" x14ac:dyDescent="0.25">
      <c r="A6" s="41"/>
      <c r="B6" s="11" t="str">
        <f>IF(Lists!$B12="", "",Lists!$B12 )</f>
        <v>Clauses</v>
      </c>
      <c r="C6" s="12" t="e">
        <f t="shared" si="9"/>
        <v>#REF!</v>
      </c>
      <c r="D6" s="13" t="e">
        <f t="shared" si="10"/>
        <v>#REF!</v>
      </c>
      <c r="E6" s="14" t="e">
        <f t="shared" si="11"/>
        <v>#REF!</v>
      </c>
      <c r="J6" s="41"/>
      <c r="K6" s="11" t="str">
        <f>IF(Lists!$C13="", "",Lists!$C13 )</f>
        <v>Complete the Passage</v>
      </c>
      <c r="L6" s="12" t="e">
        <f t="shared" si="0"/>
        <v>#REF!</v>
      </c>
      <c r="M6" s="13" t="e">
        <f t="shared" si="1"/>
        <v>#REF!</v>
      </c>
      <c r="N6" s="14" t="e">
        <f t="shared" si="2"/>
        <v>#REF!</v>
      </c>
      <c r="S6" s="41"/>
      <c r="T6" s="11" t="str">
        <f>IF(Lists!D27="", "",Lists!D27 )</f>
        <v>Overlapping Sets</v>
      </c>
      <c r="U6" s="12" t="e">
        <f t="shared" si="3"/>
        <v>#REF!</v>
      </c>
      <c r="V6" s="13" t="e">
        <f t="shared" si="4"/>
        <v>#REF!</v>
      </c>
      <c r="W6" s="14" t="e">
        <f t="shared" si="5"/>
        <v>#REF!</v>
      </c>
      <c r="AB6" s="41"/>
      <c r="AC6" s="11" t="str">
        <f>IF(Lists!D17="", "",Lists!D17 )</f>
        <v>Exponents/Powers</v>
      </c>
      <c r="AD6" s="12" t="e">
        <f t="shared" si="6"/>
        <v>#REF!</v>
      </c>
      <c r="AE6" s="13" t="e">
        <f t="shared" si="7"/>
        <v>#REF!</v>
      </c>
      <c r="AF6" s="14" t="e">
        <f t="shared" si="8"/>
        <v>#REF!</v>
      </c>
      <c r="AK6" s="47"/>
      <c r="AL6" s="15" t="str">
        <f>IF([1]Lists!F13="", "",[1]Lists!F13)</f>
        <v>Author's Tone</v>
      </c>
      <c r="AM6" s="16" t="e">
        <f>IF(AL6&lt;&gt; "",(SUMPRODUCT((TypeR=AK3)*(SubTypeR=AL6))), "")</f>
        <v>#REF!</v>
      </c>
      <c r="AN6" s="17" t="e">
        <f>IF(AL6&lt;&gt; "",SUMPRODUCT((TypeR=AK3)*(CorrectR="Yes")*(SubTypeR=AL6)),"")</f>
        <v>#REF!</v>
      </c>
      <c r="AO6" s="18" t="e">
        <f t="shared" si="12"/>
        <v>#REF!</v>
      </c>
    </row>
    <row r="7" spans="1:41" ht="16" thickBot="1" x14ac:dyDescent="0.25">
      <c r="A7" s="41"/>
      <c r="B7" s="11" t="str">
        <f>IF(Lists!$B13="", "",Lists!$B13 )</f>
        <v>Comparisons</v>
      </c>
      <c r="C7" s="12" t="e">
        <f t="shared" si="9"/>
        <v>#REF!</v>
      </c>
      <c r="D7" s="13" t="e">
        <f t="shared" si="10"/>
        <v>#REF!</v>
      </c>
      <c r="E7" s="14" t="e">
        <f t="shared" si="11"/>
        <v>#REF!</v>
      </c>
      <c r="J7" s="41"/>
      <c r="K7" s="11" t="str">
        <f>IF(Lists!C14="", "",Lists!C14 )</f>
        <v>Conclusion</v>
      </c>
      <c r="L7" s="12" t="e">
        <f t="shared" si="0"/>
        <v>#REF!</v>
      </c>
      <c r="M7" s="13" t="e">
        <f t="shared" si="1"/>
        <v>#REF!</v>
      </c>
      <c r="N7" s="14" t="e">
        <f t="shared" si="2"/>
        <v>#REF!</v>
      </c>
      <c r="S7" s="41"/>
      <c r="T7" s="11" t="str">
        <f>IF(Lists!D32="", "",Lists!D32 )</f>
        <v>Sequences</v>
      </c>
      <c r="U7" s="12" t="e">
        <f t="shared" si="3"/>
        <v>#REF!</v>
      </c>
      <c r="V7" s="13" t="e">
        <f t="shared" si="4"/>
        <v>#REF!</v>
      </c>
      <c r="W7" s="14" t="e">
        <f t="shared" si="5"/>
        <v>#REF!</v>
      </c>
      <c r="AB7" s="41"/>
      <c r="AC7" s="11" t="str">
        <f>IF(Lists!D32="", "",Lists!D32 )</f>
        <v>Sequences</v>
      </c>
      <c r="AD7" s="12" t="e">
        <f t="shared" si="6"/>
        <v>#REF!</v>
      </c>
      <c r="AE7" s="13" t="e">
        <f t="shared" si="7"/>
        <v>#REF!</v>
      </c>
      <c r="AF7" s="14" t="e">
        <f t="shared" si="8"/>
        <v>#REF!</v>
      </c>
      <c r="AK7" s="47"/>
      <c r="AL7" s="11" t="str">
        <f>IF([1]Lists!F14="", "",[1]Lists!F14 )</f>
        <v>Logical structure</v>
      </c>
      <c r="AM7" s="12" t="e">
        <f>IF(AL7&lt;&gt; "",(SUMPRODUCT((TypeR=AK3)*(SubTypeR=AL7))), "")</f>
        <v>#REF!</v>
      </c>
      <c r="AN7" s="13" t="e">
        <f>IF(AL7&lt;&gt; "",SUMPRODUCT((TypeR=AK3)*(CorrectR="Yes")*(SubTypeR=AL7)),"")</f>
        <v>#REF!</v>
      </c>
      <c r="AO7" s="14" t="e">
        <f t="shared" si="12"/>
        <v>#REF!</v>
      </c>
    </row>
    <row r="8" spans="1:41" ht="16" thickBot="1" x14ac:dyDescent="0.25">
      <c r="A8" s="41"/>
      <c r="B8" s="11" t="str">
        <f>IF(Lists!$B14="", "",Lists!$B14 )</f>
        <v>Conjunctions</v>
      </c>
      <c r="C8" s="12" t="e">
        <f t="shared" si="9"/>
        <v>#REF!</v>
      </c>
      <c r="D8" s="13" t="e">
        <f t="shared" si="10"/>
        <v>#REF!</v>
      </c>
      <c r="E8" s="14" t="e">
        <f t="shared" si="11"/>
        <v>#REF!</v>
      </c>
      <c r="J8" s="41"/>
      <c r="K8" s="11" t="str">
        <f>IF(Lists!C15="", "",Lists!C15 )</f>
        <v>Evaluate Argument</v>
      </c>
      <c r="L8" s="12" t="e">
        <f t="shared" si="0"/>
        <v>#REF!</v>
      </c>
      <c r="M8" s="13" t="e">
        <f t="shared" si="1"/>
        <v>#REF!</v>
      </c>
      <c r="N8" s="14" t="e">
        <f t="shared" si="2"/>
        <v>#REF!</v>
      </c>
      <c r="S8" s="41"/>
      <c r="T8" s="11" t="str">
        <f>IF(Lists!D17="", "",Lists!D17 )</f>
        <v>Exponents/Powers</v>
      </c>
      <c r="U8" s="12" t="e">
        <f t="shared" si="3"/>
        <v>#REF!</v>
      </c>
      <c r="V8" s="13" t="e">
        <f t="shared" si="4"/>
        <v>#REF!</v>
      </c>
      <c r="W8" s="14" t="e">
        <f t="shared" si="5"/>
        <v>#REF!</v>
      </c>
      <c r="AB8" s="41"/>
      <c r="AC8" s="11" t="str">
        <f>IF(Lists!D18="", "",Lists!D18 )</f>
        <v>Fractions/Ratios/Decimals</v>
      </c>
      <c r="AD8" s="12" t="e">
        <f t="shared" si="6"/>
        <v>#REF!</v>
      </c>
      <c r="AE8" s="13" t="e">
        <f t="shared" si="7"/>
        <v>#REF!</v>
      </c>
      <c r="AF8" s="14" t="e">
        <f t="shared" si="8"/>
        <v>#REF!</v>
      </c>
      <c r="AK8" s="47"/>
      <c r="AL8" s="15" t="str">
        <f>IF([1]Lists!F15="", "",[1]Lists!F15)</f>
        <v>Application</v>
      </c>
      <c r="AM8" s="16" t="e">
        <f>IF(AL8&lt;&gt; "",(SUMPRODUCT((TypeR=AK3)*(SubTypeR=AL8))), "")</f>
        <v>#REF!</v>
      </c>
      <c r="AN8" s="17" t="e">
        <f>IF(AL8&lt;&gt; "",SUMPRODUCT((TypeR=AK3)*(CorrectR="Yes")*(SubTypeR=AL8)),"")</f>
        <v>#REF!</v>
      </c>
      <c r="AO8" s="18" t="e">
        <f t="shared" si="12"/>
        <v>#REF!</v>
      </c>
    </row>
    <row r="9" spans="1:41" ht="16" thickBot="1" x14ac:dyDescent="0.25">
      <c r="A9" s="41"/>
      <c r="B9" s="11" t="str">
        <f>IF(Lists!$B15="", "",Lists!$B15 )</f>
        <v>Construction</v>
      </c>
      <c r="C9" s="12" t="e">
        <f t="shared" si="9"/>
        <v>#REF!</v>
      </c>
      <c r="D9" s="13" t="e">
        <f t="shared" si="10"/>
        <v>#REF!</v>
      </c>
      <c r="E9" s="14" t="e">
        <f t="shared" si="11"/>
        <v>#REF!</v>
      </c>
      <c r="J9" s="41"/>
      <c r="K9" s="11" t="str">
        <f>IF(Lists!C16="", "",Lists!C16 )</f>
        <v>EXCEPT</v>
      </c>
      <c r="L9" s="12" t="e">
        <f t="shared" si="0"/>
        <v>#REF!</v>
      </c>
      <c r="M9" s="13" t="e">
        <f t="shared" si="1"/>
        <v>#REF!</v>
      </c>
      <c r="N9" s="14" t="e">
        <f t="shared" si="2"/>
        <v>#REF!</v>
      </c>
      <c r="S9" s="41"/>
      <c r="T9" s="11" t="str">
        <f>IF(Lists!D22="", "",Lists!D22 )</f>
        <v>Inequalities</v>
      </c>
      <c r="U9" s="12" t="e">
        <f t="shared" si="3"/>
        <v>#REF!</v>
      </c>
      <c r="V9" s="13" t="e">
        <f t="shared" si="4"/>
        <v>#REF!</v>
      </c>
      <c r="W9" s="14" t="e">
        <f t="shared" si="5"/>
        <v>#REF!</v>
      </c>
      <c r="AB9" s="41"/>
      <c r="AC9" s="11" t="str">
        <f>IF(Lists!D35="", "",Lists!D35 )</f>
        <v>Work/Rate Problems</v>
      </c>
      <c r="AD9" s="12" t="e">
        <f t="shared" si="6"/>
        <v>#REF!</v>
      </c>
      <c r="AE9" s="13" t="e">
        <f t="shared" si="7"/>
        <v>#REF!</v>
      </c>
      <c r="AF9" s="14" t="e">
        <f t="shared" si="8"/>
        <v>#REF!</v>
      </c>
      <c r="AK9" s="47"/>
      <c r="AL9" s="11" t="str">
        <f>IF([1]Lists!F16="", "",[1]Lists!F16 )</f>
        <v>Evaluation</v>
      </c>
      <c r="AM9" s="12" t="e">
        <f>IF(AL9&lt;&gt; "",(SUMPRODUCT((TypeR=AK3)*(SubTypeR=AL9))), "")</f>
        <v>#REF!</v>
      </c>
      <c r="AN9" s="13" t="e">
        <f>IF(AL9&lt;&gt; "",SUMPRODUCT((TypeR=AK3)*(CorrectR="Yes")*(SubTypeR=AL9)),"")</f>
        <v>#REF!</v>
      </c>
      <c r="AO9" s="14" t="e">
        <f t="shared" si="12"/>
        <v>#REF!</v>
      </c>
    </row>
    <row r="10" spans="1:41" ht="16" thickBot="1" x14ac:dyDescent="0.25">
      <c r="A10" s="41"/>
      <c r="B10" s="11" t="str">
        <f>IF(Lists!$B16="", "",Lists!$B16 )</f>
        <v>Diction</v>
      </c>
      <c r="C10" s="12" t="e">
        <f t="shared" si="9"/>
        <v>#REF!</v>
      </c>
      <c r="D10" s="13" t="e">
        <f t="shared" si="10"/>
        <v>#REF!</v>
      </c>
      <c r="E10" s="14" t="e">
        <f t="shared" si="11"/>
        <v>#REF!</v>
      </c>
      <c r="J10" s="41"/>
      <c r="K10" s="11" t="str">
        <f>IF(Lists!C17="", "",Lists!C17 )</f>
        <v>Inference</v>
      </c>
      <c r="L10" s="12" t="e">
        <f t="shared" si="0"/>
        <v>#REF!</v>
      </c>
      <c r="M10" s="13" t="e">
        <f t="shared" si="1"/>
        <v>#REF!</v>
      </c>
      <c r="N10" s="14" t="e">
        <f t="shared" si="2"/>
        <v>#REF!</v>
      </c>
      <c r="S10" s="41"/>
      <c r="T10" s="11" t="str">
        <f>IF(Lists!D10="", "",Lists!D10 )</f>
        <v>Absolute Value</v>
      </c>
      <c r="U10" s="12" t="e">
        <f t="shared" si="3"/>
        <v>#REF!</v>
      </c>
      <c r="V10" s="13" t="e">
        <f t="shared" si="4"/>
        <v>#REF!</v>
      </c>
      <c r="W10" s="14" t="e">
        <f t="shared" si="5"/>
        <v>#REF!</v>
      </c>
      <c r="AB10" s="41"/>
      <c r="AC10" s="11" t="str">
        <f>IF(Lists!D25="", "",Lists!D25 )</f>
        <v>Must or Could be True Questions</v>
      </c>
      <c r="AD10" s="12" t="e">
        <f t="shared" si="6"/>
        <v>#REF!</v>
      </c>
      <c r="AE10" s="13" t="e">
        <f t="shared" si="7"/>
        <v>#REF!</v>
      </c>
      <c r="AF10" s="14" t="e">
        <f t="shared" si="8"/>
        <v>#REF!</v>
      </c>
      <c r="AK10" s="47"/>
      <c r="AL10" s="15" t="str">
        <f>IF([1]Lists!F17="", "",[1]Lists!F17)</f>
        <v/>
      </c>
      <c r="AM10" s="16" t="str">
        <f>IF(AL10&lt;&gt; "",(SUMPRODUCT((TypeR=AK3)*(SubTypeR=AL10))), "")</f>
        <v/>
      </c>
      <c r="AN10" s="17" t="str">
        <f>IF(AL10&lt;&gt; "",SUMPRODUCT((TypeR=AK3)*(CorrectR="Yes")*(SubTypeR=AL10)),"")</f>
        <v/>
      </c>
      <c r="AO10" s="18" t="str">
        <f t="shared" si="12"/>
        <v/>
      </c>
    </row>
    <row r="11" spans="1:41" ht="16" thickBot="1" x14ac:dyDescent="0.25">
      <c r="A11" s="41"/>
      <c r="B11" s="11" t="str">
        <f>IF(Lists!$B17="", "",Lists!$B17 )</f>
        <v>Gerund</v>
      </c>
      <c r="C11" s="12" t="e">
        <f t="shared" si="9"/>
        <v>#REF!</v>
      </c>
      <c r="D11" s="13" t="e">
        <f t="shared" si="10"/>
        <v>#REF!</v>
      </c>
      <c r="E11" s="14" t="e">
        <f t="shared" si="11"/>
        <v>#REF!</v>
      </c>
      <c r="J11" s="41"/>
      <c r="K11" s="11" t="str">
        <f>IF(Lists!C18="", "",Lists!C18 )</f>
        <v>Logical Flaw</v>
      </c>
      <c r="L11" s="12" t="e">
        <f t="shared" si="0"/>
        <v>#REF!</v>
      </c>
      <c r="M11" s="13" t="e">
        <f t="shared" si="1"/>
        <v>#REF!</v>
      </c>
      <c r="N11" s="14" t="e">
        <f t="shared" si="2"/>
        <v>#REF!</v>
      </c>
      <c r="S11" s="41"/>
      <c r="T11" s="11" t="str">
        <f>IF(Lists!D11="", "",Lists!D11 )</f>
        <v>Algebra</v>
      </c>
      <c r="U11" s="12" t="e">
        <f t="shared" si="3"/>
        <v>#REF!</v>
      </c>
      <c r="V11" s="13" t="e">
        <f t="shared" si="4"/>
        <v>#REF!</v>
      </c>
      <c r="W11" s="14" t="e">
        <f t="shared" si="5"/>
        <v>#REF!</v>
      </c>
      <c r="AB11" s="41"/>
      <c r="AC11" s="11" t="str">
        <f>IF(Lists!D30="", "",Lists!D30 )</f>
        <v>Remainders</v>
      </c>
      <c r="AD11" s="12" t="e">
        <f t="shared" si="6"/>
        <v>#REF!</v>
      </c>
      <c r="AE11" s="13" t="e">
        <f t="shared" si="7"/>
        <v>#REF!</v>
      </c>
      <c r="AF11" s="14" t="e">
        <f t="shared" si="8"/>
        <v>#REF!</v>
      </c>
      <c r="AK11" s="47"/>
      <c r="AL11" s="11" t="str">
        <f>IF([1]Lists!F18="", "",[1]Lists!F18 )</f>
        <v/>
      </c>
      <c r="AM11" s="12" t="str">
        <f>IF(AL11&lt;&gt; "",(SUMPRODUCT((TypeR=AK3)*(SubTypeR=AL11))), "")</f>
        <v/>
      </c>
      <c r="AN11" s="13" t="str">
        <f>IF(AL11&lt;&gt; "",SUMPRODUCT((TypeR=AK3)*(CorrectR="Yes")*(SubTypeR=AL11)),"")</f>
        <v/>
      </c>
      <c r="AO11" s="14" t="str">
        <f t="shared" si="12"/>
        <v/>
      </c>
    </row>
    <row r="12" spans="1:41" ht="16" thickBot="1" x14ac:dyDescent="0.25">
      <c r="A12" s="41"/>
      <c r="B12" s="11" t="str">
        <f>IF(Lists!$B18="", "",Lists!$B18 )</f>
        <v>Grammatical Construction</v>
      </c>
      <c r="C12" s="12" t="e">
        <f t="shared" si="9"/>
        <v>#REF!</v>
      </c>
      <c r="D12" s="13" t="e">
        <f t="shared" si="10"/>
        <v>#REF!</v>
      </c>
      <c r="E12" s="14" t="e">
        <f t="shared" si="11"/>
        <v>#REF!</v>
      </c>
      <c r="J12" s="41"/>
      <c r="K12" s="11" t="str">
        <f>IF(Lists!C19="", "",Lists!C19 )</f>
        <v>Method of Reasoning</v>
      </c>
      <c r="L12" s="12" t="e">
        <f t="shared" si="0"/>
        <v>#REF!</v>
      </c>
      <c r="M12" s="13" t="e">
        <f t="shared" si="1"/>
        <v>#REF!</v>
      </c>
      <c r="N12" s="14" t="e">
        <f t="shared" si="2"/>
        <v>#REF!</v>
      </c>
      <c r="S12" s="41"/>
      <c r="T12" s="11" t="str">
        <f>IF(Lists!D34="", "",Lists!D34 )</f>
        <v>Word Problems</v>
      </c>
      <c r="U12" s="12" t="e">
        <f t="shared" si="3"/>
        <v>#REF!</v>
      </c>
      <c r="V12" s="13" t="e">
        <f t="shared" si="4"/>
        <v>#REF!</v>
      </c>
      <c r="W12" s="14" t="e">
        <f t="shared" si="5"/>
        <v>#REF!</v>
      </c>
      <c r="AB12" s="41"/>
      <c r="AC12" s="11" t="str">
        <f>IF(Lists!D20="", "",Lists!D20 )</f>
        <v>Geometry</v>
      </c>
      <c r="AD12" s="12" t="e">
        <f t="shared" si="6"/>
        <v>#REF!</v>
      </c>
      <c r="AE12" s="13" t="e">
        <f t="shared" si="7"/>
        <v>#REF!</v>
      </c>
      <c r="AF12" s="14" t="e">
        <f t="shared" si="8"/>
        <v>#REF!</v>
      </c>
      <c r="AK12" s="47"/>
      <c r="AL12" s="15" t="str">
        <f>IF([1]Lists!F19="", "",[1]Lists!F19)</f>
        <v/>
      </c>
      <c r="AM12" s="16" t="str">
        <f>IF(AL12&lt;&gt; "",(SUMPRODUCT((TypeR=AK3)*(SubTypeR=AL12))), "")</f>
        <v/>
      </c>
      <c r="AN12" s="17" t="str">
        <f>IF(AL12&lt;&gt; "",SUMPRODUCT((TypeR=AK3)*(CorrectR="Yes")*(SubTypeR=AL12)),"")</f>
        <v/>
      </c>
      <c r="AO12" s="18" t="str">
        <f t="shared" si="12"/>
        <v/>
      </c>
    </row>
    <row r="13" spans="1:41" ht="16" thickBot="1" x14ac:dyDescent="0.25">
      <c r="A13" s="41"/>
      <c r="B13" s="11" t="str">
        <f>IF(Lists!$B19="", "",Lists!$B19 )</f>
        <v>Idioms</v>
      </c>
      <c r="C13" s="12" t="e">
        <f t="shared" si="9"/>
        <v>#REF!</v>
      </c>
      <c r="D13" s="13" t="e">
        <f t="shared" si="10"/>
        <v>#REF!</v>
      </c>
      <c r="E13" s="18" t="e">
        <f t="shared" si="11"/>
        <v>#REF!</v>
      </c>
      <c r="J13" s="41"/>
      <c r="K13" s="11" t="str">
        <f>IF(Lists!C20="", "",Lists!C20 )</f>
        <v>Must be True</v>
      </c>
      <c r="L13" s="12" t="e">
        <f t="shared" si="0"/>
        <v>#REF!</v>
      </c>
      <c r="M13" s="13" t="e">
        <f t="shared" si="1"/>
        <v>#REF!</v>
      </c>
      <c r="N13" s="14" t="e">
        <f t="shared" si="2"/>
        <v>#REF!</v>
      </c>
      <c r="S13" s="41"/>
      <c r="T13" s="11" t="str">
        <f>IF(Lists!D26="", "",Lists!D26 )</f>
        <v>Number Properties</v>
      </c>
      <c r="U13" s="12" t="e">
        <f t="shared" si="3"/>
        <v>#REF!</v>
      </c>
      <c r="V13" s="13" t="e">
        <f t="shared" si="4"/>
        <v>#REF!</v>
      </c>
      <c r="W13" s="14" t="e">
        <f t="shared" si="5"/>
        <v>#REF!</v>
      </c>
      <c r="AB13" s="41"/>
      <c r="AC13" s="11" t="str">
        <f>IF(Lists!D14="", "",Lists!D14 )</f>
        <v>Coordinate Geometry</v>
      </c>
      <c r="AD13" s="12" t="e">
        <f t="shared" si="6"/>
        <v>#REF!</v>
      </c>
      <c r="AE13" s="13" t="e">
        <f t="shared" si="7"/>
        <v>#REF!</v>
      </c>
      <c r="AF13" s="14" t="e">
        <f t="shared" si="8"/>
        <v>#REF!</v>
      </c>
      <c r="AK13" s="47"/>
      <c r="AL13" s="11" t="str">
        <f>IF([1]Lists!F20="", "",[1]Lists!F20 )</f>
        <v/>
      </c>
      <c r="AM13" s="12" t="str">
        <f>IF(AL13&lt;&gt; "",(SUMPRODUCT((TypeR=AK3)*(SubTypeR=AL13))), "")</f>
        <v/>
      </c>
      <c r="AN13" s="13" t="str">
        <f>IF(AL13&lt;&gt; "",SUMPRODUCT((TypeR=AK3)*(CorrectR="Yes")*(SubTypeR=AL13)),"")</f>
        <v/>
      </c>
      <c r="AO13" s="14" t="str">
        <f t="shared" si="12"/>
        <v/>
      </c>
    </row>
    <row r="14" spans="1:41" ht="16" thickBot="1" x14ac:dyDescent="0.25">
      <c r="A14" s="41"/>
      <c r="B14" s="11" t="str">
        <f>IF(Lists!$B20="", "",Lists!$B20 )</f>
        <v>If-Then</v>
      </c>
      <c r="C14" s="12" t="e">
        <f t="shared" si="9"/>
        <v>#REF!</v>
      </c>
      <c r="D14" s="13" t="e">
        <f t="shared" si="10"/>
        <v>#REF!</v>
      </c>
      <c r="E14" s="14" t="e">
        <f t="shared" si="11"/>
        <v>#REF!</v>
      </c>
      <c r="J14" s="41"/>
      <c r="K14" s="11" t="str">
        <f>IF(Lists!C21="", "",Lists!C21 )</f>
        <v>Numbers &amp; Percent</v>
      </c>
      <c r="L14" s="12" t="e">
        <f t="shared" si="0"/>
        <v>#REF!</v>
      </c>
      <c r="M14" s="13" t="e">
        <f t="shared" si="1"/>
        <v>#REF!</v>
      </c>
      <c r="N14" s="14" t="e">
        <f t="shared" si="2"/>
        <v>#REF!</v>
      </c>
      <c r="S14" s="41"/>
      <c r="T14" s="11" t="str">
        <f>IF(Lists!D16="", "",Lists!D16 )</f>
        <v>Divisibility/Multiples/Factors</v>
      </c>
      <c r="U14" s="12" t="e">
        <f t="shared" si="3"/>
        <v>#REF!</v>
      </c>
      <c r="V14" s="13" t="e">
        <f t="shared" si="4"/>
        <v>#REF!</v>
      </c>
      <c r="W14" s="14" t="e">
        <f t="shared" si="5"/>
        <v>#REF!</v>
      </c>
      <c r="AB14" s="41"/>
      <c r="AC14" s="11" t="str">
        <f>IF(Lists!D33="", "",Lists!D33 )</f>
        <v>Statistics and Sets Problems</v>
      </c>
      <c r="AD14" s="12" t="e">
        <f t="shared" si="6"/>
        <v>#REF!</v>
      </c>
      <c r="AE14" s="13" t="e">
        <f t="shared" si="7"/>
        <v>#REF!</v>
      </c>
      <c r="AF14" s="14" t="e">
        <f t="shared" si="8"/>
        <v>#REF!</v>
      </c>
      <c r="AK14" s="47"/>
      <c r="AL14" s="15" t="str">
        <f>IF([1]Lists!F21="", "",[1]Lists!F21)</f>
        <v/>
      </c>
      <c r="AM14" s="16" t="str">
        <f>IF(AL14&lt;&gt; "",(SUMPRODUCT((TypeR=AK3)*(SubTypeR=AL14))), "")</f>
        <v/>
      </c>
      <c r="AN14" s="17" t="str">
        <f>IF(AL14&lt;&gt; "",SUMPRODUCT((TypeR=AK3)*(CorrectR="Yes")*(SubTypeR=AL14)),"")</f>
        <v/>
      </c>
      <c r="AO14" s="18" t="str">
        <f t="shared" si="12"/>
        <v/>
      </c>
    </row>
    <row r="15" spans="1:41" ht="16" thickBot="1" x14ac:dyDescent="0.25">
      <c r="A15" s="41"/>
      <c r="B15" s="11" t="str">
        <f>IF(Lists!$B21="", "",Lists!$B21 )</f>
        <v>Infinitive</v>
      </c>
      <c r="C15" s="12" t="e">
        <f t="shared" si="9"/>
        <v>#REF!</v>
      </c>
      <c r="D15" s="13" t="e">
        <f t="shared" si="10"/>
        <v>#REF!</v>
      </c>
      <c r="E15" s="18" t="e">
        <f t="shared" si="11"/>
        <v>#REF!</v>
      </c>
      <c r="J15" s="41"/>
      <c r="K15" s="11" t="str">
        <f>IF(Lists!C22="", "",Lists!C22 )</f>
        <v>Resolve Paradox</v>
      </c>
      <c r="L15" s="12" t="e">
        <f t="shared" si="0"/>
        <v>#REF!</v>
      </c>
      <c r="M15" s="13" t="e">
        <f t="shared" si="1"/>
        <v>#REF!</v>
      </c>
      <c r="N15" s="14" t="e">
        <f t="shared" si="2"/>
        <v>#REF!</v>
      </c>
      <c r="S15" s="41"/>
      <c r="T15" s="11" t="str">
        <f>IF(Lists!D30="", "",Lists!D30 )</f>
        <v>Remainders</v>
      </c>
      <c r="U15" s="12" t="e">
        <f t="shared" si="3"/>
        <v>#REF!</v>
      </c>
      <c r="V15" s="13" t="e">
        <f t="shared" si="4"/>
        <v>#REF!</v>
      </c>
      <c r="W15" s="14" t="e">
        <f t="shared" si="5"/>
        <v>#REF!</v>
      </c>
      <c r="AB15" s="41"/>
      <c r="AC15" s="11" t="str">
        <f>IF(Lists!D26="", "",Lists!D26 )</f>
        <v>Number Properties</v>
      </c>
      <c r="AD15" s="12" t="e">
        <f t="shared" si="6"/>
        <v>#REF!</v>
      </c>
      <c r="AE15" s="13" t="e">
        <f t="shared" si="7"/>
        <v>#REF!</v>
      </c>
      <c r="AF15" s="14" t="e">
        <f t="shared" si="8"/>
        <v>#REF!</v>
      </c>
      <c r="AK15" s="47"/>
      <c r="AL15" s="11" t="str">
        <f>IF([1]Lists!F22="", "",[1]Lists!F22 )</f>
        <v/>
      </c>
      <c r="AM15" s="12" t="str">
        <f>IF(AL15&lt;&gt; "",(SUMPRODUCT((TypeR=AK3)*(SubTypeR=AL15))), "")</f>
        <v/>
      </c>
      <c r="AN15" s="13" t="str">
        <f>IF(AL15&lt;&gt; "",SUMPRODUCT((TypeR=AK3)*(CorrectR="Yes")*(SubTypeR=AL15)),"")</f>
        <v/>
      </c>
      <c r="AO15" s="14" t="str">
        <f t="shared" si="12"/>
        <v/>
      </c>
    </row>
    <row r="16" spans="1:41" ht="16" thickBot="1" x14ac:dyDescent="0.25">
      <c r="A16" s="41"/>
      <c r="B16" s="11" t="str">
        <f>IF(Lists!$B22="", "",Lists!$B22 )</f>
        <v>Meaning</v>
      </c>
      <c r="C16" s="12" t="e">
        <f t="shared" si="9"/>
        <v>#REF!</v>
      </c>
      <c r="D16" s="13" t="e">
        <f t="shared" si="10"/>
        <v>#REF!</v>
      </c>
      <c r="E16" s="14" t="e">
        <f t="shared" si="11"/>
        <v>#REF!</v>
      </c>
      <c r="J16" s="41"/>
      <c r="K16" s="11" t="str">
        <f>IF(Lists!C23="", "",Lists!C23 )</f>
        <v>Similar Reasoning</v>
      </c>
      <c r="L16" s="12" t="e">
        <f t="shared" si="0"/>
        <v>#REF!</v>
      </c>
      <c r="M16" s="13" t="e">
        <f t="shared" si="1"/>
        <v>#REF!</v>
      </c>
      <c r="N16" s="14" t="e">
        <f t="shared" si="2"/>
        <v>#REF!</v>
      </c>
      <c r="S16" s="41"/>
      <c r="T16" s="11" t="str">
        <f>IF(Lists!D13="", "",Lists!D13 )</f>
        <v>Combinations</v>
      </c>
      <c r="U16" s="12" t="e">
        <f t="shared" si="3"/>
        <v>#REF!</v>
      </c>
      <c r="V16" s="13" t="e">
        <f t="shared" si="4"/>
        <v>#REF!</v>
      </c>
      <c r="W16" s="14" t="e">
        <f t="shared" si="5"/>
        <v>#REF!</v>
      </c>
      <c r="AB16" s="41"/>
      <c r="AC16" s="11" t="str">
        <f>IF(Lists!D22="", "",Lists!D22 )</f>
        <v>Inequalities</v>
      </c>
      <c r="AD16" s="12" t="e">
        <f t="shared" si="6"/>
        <v>#REF!</v>
      </c>
      <c r="AE16" s="13" t="e">
        <f t="shared" si="7"/>
        <v>#REF!</v>
      </c>
      <c r="AF16" s="14" t="e">
        <f t="shared" si="8"/>
        <v>#REF!</v>
      </c>
      <c r="AK16" s="47"/>
      <c r="AL16" s="15" t="str">
        <f>IF([1]Lists!F23="", "",[1]Lists!F23)</f>
        <v/>
      </c>
      <c r="AM16" s="16" t="str">
        <f>IF(AL16&lt;&gt; "",(SUMPRODUCT((TypeR=AK3)*(SubTypeR=AL16))), "")</f>
        <v/>
      </c>
      <c r="AN16" s="17" t="str">
        <f>IF(AL16&lt;&gt; "",SUMPRODUCT((TypeR=AK3)*(CorrectR="Yes")*(SubTypeR=AL16)),"")</f>
        <v/>
      </c>
      <c r="AO16" s="18" t="str">
        <f t="shared" si="12"/>
        <v/>
      </c>
    </row>
    <row r="17" spans="1:41" ht="16" thickBot="1" x14ac:dyDescent="0.25">
      <c r="A17" s="41"/>
      <c r="B17" s="11" t="str">
        <f>IF(Lists!$B23="", "",Lists!$B23 )</f>
        <v>Modifiers</v>
      </c>
      <c r="C17" s="12" t="e">
        <f t="shared" si="9"/>
        <v>#REF!</v>
      </c>
      <c r="D17" s="13" t="e">
        <f t="shared" si="10"/>
        <v>#REF!</v>
      </c>
      <c r="E17" s="18" t="e">
        <f t="shared" si="11"/>
        <v>#REF!</v>
      </c>
      <c r="J17" s="41"/>
      <c r="K17" s="11" t="str">
        <f>IF(Lists!C24="", "",Lists!C24 )</f>
        <v>Strengthen</v>
      </c>
      <c r="L17" s="12" t="e">
        <f t="shared" si="0"/>
        <v>#REF!</v>
      </c>
      <c r="M17" s="13" t="e">
        <f t="shared" si="1"/>
        <v>#REF!</v>
      </c>
      <c r="N17" s="14" t="e">
        <f t="shared" si="2"/>
        <v>#REF!</v>
      </c>
      <c r="S17" s="41"/>
      <c r="T17" s="11" t="str">
        <f>IF(Lists!D12="", "",Lists!D12 )</f>
        <v>Arithmetic</v>
      </c>
      <c r="U17" s="12" t="e">
        <f t="shared" si="3"/>
        <v>#REF!</v>
      </c>
      <c r="V17" s="13" t="e">
        <f t="shared" si="4"/>
        <v>#REF!</v>
      </c>
      <c r="W17" s="14" t="e">
        <f t="shared" si="5"/>
        <v>#REF!</v>
      </c>
      <c r="AB17" s="41"/>
      <c r="AC17" s="11" t="str">
        <f>IF(Lists!D34="", "",Lists!D34 )</f>
        <v>Word Problems</v>
      </c>
      <c r="AD17" s="12" t="e">
        <f t="shared" si="6"/>
        <v>#REF!</v>
      </c>
      <c r="AE17" s="13" t="e">
        <f t="shared" si="7"/>
        <v>#REF!</v>
      </c>
      <c r="AF17" s="14" t="e">
        <f t="shared" si="8"/>
        <v>#REF!</v>
      </c>
      <c r="AK17" s="48"/>
      <c r="AL17" s="11" t="str">
        <f>IF([1]Lists!F24="", "",[1]Lists!F24 )</f>
        <v/>
      </c>
      <c r="AM17" s="12" t="str">
        <f>IF(AL17&lt;&gt; "",(SUMPRODUCT((TypeR=AK3)*(SubTypeR=AL17))), "")</f>
        <v/>
      </c>
      <c r="AN17" s="13" t="str">
        <f>IF(AL17&lt;&gt; "",SUMPRODUCT((TypeR=AK3)*(CorrectR="Yes")*(SubTypeR=AL17)),"")</f>
        <v/>
      </c>
      <c r="AO17" s="14" t="str">
        <f t="shared" si="12"/>
        <v/>
      </c>
    </row>
    <row r="18" spans="1:41" ht="16" thickBot="1" x14ac:dyDescent="0.25">
      <c r="A18" s="41"/>
      <c r="B18" s="11" t="str">
        <f>IF(Lists!$B24="", "",Lists!$B24 )</f>
        <v>Nouns</v>
      </c>
      <c r="C18" s="12" t="e">
        <f t="shared" si="9"/>
        <v>#REF!</v>
      </c>
      <c r="D18" s="13" t="e">
        <f t="shared" si="10"/>
        <v>#REF!</v>
      </c>
      <c r="E18" s="14" t="e">
        <f t="shared" si="11"/>
        <v>#REF!</v>
      </c>
      <c r="J18" s="41"/>
      <c r="K18" s="11" t="str">
        <f>IF(Lists!C25="", "",Lists!C25 )</f>
        <v>Weaken</v>
      </c>
      <c r="L18" s="12" t="e">
        <f t="shared" si="0"/>
        <v>#REF!</v>
      </c>
      <c r="M18" s="13" t="e">
        <f t="shared" si="1"/>
        <v>#REF!</v>
      </c>
      <c r="N18" s="14" t="e">
        <f t="shared" si="2"/>
        <v>#REF!</v>
      </c>
      <c r="S18" s="41"/>
      <c r="T18" s="11" t="str">
        <f>IF(Lists!D15="", "",Lists!D15 )</f>
        <v>Distance/Rate Problems</v>
      </c>
      <c r="U18" s="12" t="e">
        <f t="shared" si="3"/>
        <v>#REF!</v>
      </c>
      <c r="V18" s="13" t="e">
        <f t="shared" si="4"/>
        <v>#REF!</v>
      </c>
      <c r="W18" s="14" t="e">
        <f t="shared" si="5"/>
        <v>#REF!</v>
      </c>
      <c r="AB18" s="41"/>
      <c r="AC18" s="11" t="str">
        <f>IF(Lists!D11="", "",Lists!D11 )</f>
        <v>Algebra</v>
      </c>
      <c r="AD18" s="12" t="e">
        <f t="shared" si="6"/>
        <v>#REF!</v>
      </c>
      <c r="AE18" s="13" t="e">
        <f t="shared" si="7"/>
        <v>#REF!</v>
      </c>
      <c r="AF18" s="14" t="e">
        <f t="shared" si="8"/>
        <v>#REF!</v>
      </c>
    </row>
    <row r="19" spans="1:41" ht="16" thickBot="1" x14ac:dyDescent="0.25">
      <c r="A19" s="41"/>
      <c r="B19" s="11" t="str">
        <f>IF(Lists!$B25="", "",Lists!$B25 )</f>
        <v>Pronouns</v>
      </c>
      <c r="C19" s="12" t="e">
        <f t="shared" si="9"/>
        <v>#REF!</v>
      </c>
      <c r="D19" s="13" t="e">
        <f t="shared" si="10"/>
        <v>#REF!</v>
      </c>
      <c r="E19" s="14" t="e">
        <f t="shared" si="11"/>
        <v>#REF!</v>
      </c>
      <c r="J19" s="28" t="s">
        <v>64</v>
      </c>
      <c r="K19" s="29"/>
      <c r="L19" s="30" t="e">
        <f>COUNTIF(TypeR,$J$3)</f>
        <v>#REF!</v>
      </c>
      <c r="M19" s="31" t="e">
        <f>COUNTIFS(TypeR,$J$3,CorrectR,"Correct")</f>
        <v>#REF!</v>
      </c>
      <c r="N19" s="33" t="e">
        <f t="shared" si="2"/>
        <v>#REF!</v>
      </c>
      <c r="S19" s="41"/>
      <c r="T19" s="11" t="str">
        <f>IF(Lists!D18="", "",Lists!D18 )</f>
        <v>Fractions/Ratios/Decimals</v>
      </c>
      <c r="U19" s="12" t="e">
        <f t="shared" si="3"/>
        <v>#REF!</v>
      </c>
      <c r="V19" s="13" t="e">
        <f t="shared" si="4"/>
        <v>#REF!</v>
      </c>
      <c r="W19" s="14" t="e">
        <f t="shared" si="5"/>
        <v>#REF!</v>
      </c>
      <c r="AB19" s="41"/>
      <c r="AC19" s="11" t="str">
        <f>IF(Lists!D10="", "",Lists!D10 )</f>
        <v>Absolute Value</v>
      </c>
      <c r="AD19" s="12" t="e">
        <f t="shared" si="6"/>
        <v>#REF!</v>
      </c>
      <c r="AE19" s="13" t="e">
        <f t="shared" si="7"/>
        <v>#REF!</v>
      </c>
      <c r="AF19" s="14" t="e">
        <f t="shared" si="8"/>
        <v>#REF!</v>
      </c>
    </row>
    <row r="20" spans="1:41" ht="16" thickBot="1" x14ac:dyDescent="0.25">
      <c r="A20" s="41"/>
      <c r="B20" s="11" t="str">
        <f>IF(Lists!$B26="", "",Lists!$B26 )</f>
        <v>Parallel Structure</v>
      </c>
      <c r="C20" s="12" t="e">
        <f t="shared" si="9"/>
        <v>#REF!</v>
      </c>
      <c r="D20" s="13" t="e">
        <f t="shared" si="10"/>
        <v>#REF!</v>
      </c>
      <c r="E20" s="14" t="e">
        <f t="shared" si="11"/>
        <v>#REF!</v>
      </c>
      <c r="S20" s="41"/>
      <c r="T20" s="11" t="str">
        <f>IF(Lists!D28="", "",Lists!D28 )</f>
        <v>Percent and Interest Problems</v>
      </c>
      <c r="U20" s="12" t="e">
        <f t="shared" si="3"/>
        <v>#REF!</v>
      </c>
      <c r="V20" s="13" t="e">
        <f t="shared" si="4"/>
        <v>#REF!</v>
      </c>
      <c r="W20" s="14" t="e">
        <f t="shared" si="5"/>
        <v>#REF!</v>
      </c>
      <c r="AB20" s="41"/>
      <c r="AC20" s="11" t="str">
        <f>IF(Lists!D23="", "",Lists!D23 )</f>
        <v>Min/Max Problems</v>
      </c>
      <c r="AD20" s="12" t="e">
        <f t="shared" si="6"/>
        <v>#REF!</v>
      </c>
      <c r="AE20" s="13" t="e">
        <f t="shared" si="7"/>
        <v>#REF!</v>
      </c>
      <c r="AF20" s="14" t="e">
        <f t="shared" si="8"/>
        <v>#REF!</v>
      </c>
    </row>
    <row r="21" spans="1:41" ht="16" thickBot="1" x14ac:dyDescent="0.25">
      <c r="A21" s="41"/>
      <c r="B21" s="11" t="str">
        <f>IF(Lists!$B27="", "",Lists!$B27 )</f>
        <v>Participle Parallelism</v>
      </c>
      <c r="C21" s="12" t="e">
        <f t="shared" si="9"/>
        <v>#REF!</v>
      </c>
      <c r="D21" s="13" t="e">
        <f t="shared" si="10"/>
        <v>#REF!</v>
      </c>
      <c r="E21" s="14" t="e">
        <f t="shared" si="11"/>
        <v>#REF!</v>
      </c>
      <c r="S21" s="41"/>
      <c r="T21" s="11" t="str">
        <f>IF(Lists!D19="", "",Lists!D19 )</f>
        <v>Functions and Custom Characters</v>
      </c>
      <c r="U21" s="12" t="e">
        <f t="shared" si="3"/>
        <v>#REF!</v>
      </c>
      <c r="V21" s="13" t="e">
        <f t="shared" si="4"/>
        <v>#REF!</v>
      </c>
      <c r="W21" s="14" t="e">
        <f t="shared" si="5"/>
        <v>#REF!</v>
      </c>
      <c r="AB21" s="41"/>
      <c r="AC21" s="11" t="str">
        <f>IF(Lists!D13="", "",Lists!D13 )</f>
        <v>Combinations</v>
      </c>
      <c r="AD21" s="12" t="e">
        <f t="shared" si="6"/>
        <v>#REF!</v>
      </c>
      <c r="AE21" s="13" t="e">
        <f t="shared" si="7"/>
        <v>#REF!</v>
      </c>
      <c r="AF21" s="14" t="e">
        <f t="shared" si="8"/>
        <v>#REF!</v>
      </c>
    </row>
    <row r="22" spans="1:41" ht="16" thickBot="1" x14ac:dyDescent="0.25">
      <c r="A22" s="41"/>
      <c r="B22" s="11" t="str">
        <f>IF(Lists!$B28="", "",Lists!$B28 )</f>
        <v>Punctuation</v>
      </c>
      <c r="C22" s="12" t="e">
        <f t="shared" si="9"/>
        <v>#REF!</v>
      </c>
      <c r="D22" s="13" t="e">
        <f t="shared" si="10"/>
        <v>#REF!</v>
      </c>
      <c r="E22" s="14" t="e">
        <f t="shared" si="11"/>
        <v>#REF!</v>
      </c>
      <c r="S22" s="41"/>
      <c r="T22" s="11" t="str">
        <f>IF(Lists!D21="", "",Lists!D21 )</f>
        <v>Graphs and Illustrations</v>
      </c>
      <c r="U22" s="12" t="e">
        <f t="shared" si="3"/>
        <v>#REF!</v>
      </c>
      <c r="V22" s="13" t="e">
        <f t="shared" si="4"/>
        <v>#REF!</v>
      </c>
      <c r="W22" s="14" t="e">
        <f t="shared" si="5"/>
        <v>#REF!</v>
      </c>
      <c r="AB22" s="41"/>
      <c r="AC22" s="11" t="str">
        <f>IF(Lists!D31="", "",Lists!D31 )</f>
        <v>Roots</v>
      </c>
      <c r="AD22" s="12" t="e">
        <f t="shared" si="6"/>
        <v>#REF!</v>
      </c>
      <c r="AE22" s="13" t="e">
        <f t="shared" si="7"/>
        <v>#REF!</v>
      </c>
      <c r="AF22" s="14" t="e">
        <f t="shared" si="8"/>
        <v>#REF!</v>
      </c>
    </row>
    <row r="23" spans="1:41" ht="16" thickBot="1" x14ac:dyDescent="0.25">
      <c r="A23" s="41"/>
      <c r="B23" s="11" t="str">
        <f>IF(Lists!$B29="", "",Lists!$B29 )</f>
        <v>Redundancy</v>
      </c>
      <c r="C23" s="12" t="e">
        <f t="shared" si="9"/>
        <v>#REF!</v>
      </c>
      <c r="D23" s="13" t="e">
        <f t="shared" si="10"/>
        <v>#REF!</v>
      </c>
      <c r="E23" s="14" t="e">
        <f t="shared" si="11"/>
        <v>#REF!</v>
      </c>
      <c r="S23" s="41"/>
      <c r="T23" s="11" t="str">
        <f>IF(Lists!D23="", "",Lists!D23 )</f>
        <v>Min/Max Problems</v>
      </c>
      <c r="U23" s="12" t="e">
        <f t="shared" si="3"/>
        <v>#REF!</v>
      </c>
      <c r="V23" s="13" t="e">
        <f t="shared" si="4"/>
        <v>#REF!</v>
      </c>
      <c r="W23" s="14" t="e">
        <f t="shared" si="5"/>
        <v>#REF!</v>
      </c>
      <c r="AB23" s="41"/>
      <c r="AC23" s="11" t="str">
        <f>IF(Lists!D12="", "",Lists!D12 )</f>
        <v>Arithmetic</v>
      </c>
      <c r="AD23" s="12" t="e">
        <f t="shared" si="6"/>
        <v>#REF!</v>
      </c>
      <c r="AE23" s="13" t="e">
        <f t="shared" si="7"/>
        <v>#REF!</v>
      </c>
      <c r="AF23" s="14" t="e">
        <f t="shared" si="8"/>
        <v>#REF!</v>
      </c>
    </row>
    <row r="24" spans="1:41" ht="16" thickBot="1" x14ac:dyDescent="0.25">
      <c r="A24" s="41"/>
      <c r="B24" s="11" t="str">
        <f>IF(Lists!$B30="", "",Lists!$B30 )</f>
        <v>Subject Verb Agreement</v>
      </c>
      <c r="C24" s="12" t="e">
        <f t="shared" si="9"/>
        <v>#REF!</v>
      </c>
      <c r="D24" s="13" t="e">
        <f t="shared" si="10"/>
        <v>#REF!</v>
      </c>
      <c r="E24" s="14" t="e">
        <f t="shared" si="11"/>
        <v>#REF!</v>
      </c>
      <c r="S24" s="41"/>
      <c r="T24" s="11" t="str">
        <f>IF(Lists!D25="", "",Lists!D25 )</f>
        <v>Must or Could be True Questions</v>
      </c>
      <c r="U24" s="12" t="e">
        <f t="shared" si="3"/>
        <v>#REF!</v>
      </c>
      <c r="V24" s="13" t="e">
        <f t="shared" si="4"/>
        <v>#REF!</v>
      </c>
      <c r="W24" s="14" t="e">
        <f t="shared" si="5"/>
        <v>#REF!</v>
      </c>
      <c r="AB24" s="41"/>
      <c r="AC24" s="11" t="str">
        <f>IF(Lists!D28="", "",Lists!D28 )</f>
        <v>Percent and Interest Problems</v>
      </c>
      <c r="AD24" s="12" t="e">
        <f t="shared" si="6"/>
        <v>#REF!</v>
      </c>
      <c r="AE24" s="13" t="e">
        <f t="shared" si="7"/>
        <v>#REF!</v>
      </c>
      <c r="AF24" s="14" t="e">
        <f t="shared" si="8"/>
        <v>#REF!</v>
      </c>
    </row>
    <row r="25" spans="1:41" ht="16" thickBot="1" x14ac:dyDescent="0.25">
      <c r="A25" s="41"/>
      <c r="B25" s="11" t="str">
        <f>IF(Lists!$B31="", "",Lists!$B31 )</f>
        <v>Subjunctive</v>
      </c>
      <c r="C25" s="12" t="e">
        <f t="shared" si="9"/>
        <v>#REF!</v>
      </c>
      <c r="D25" s="13" t="e">
        <f t="shared" si="10"/>
        <v>#REF!</v>
      </c>
      <c r="E25" s="14" t="e">
        <f t="shared" si="11"/>
        <v>#REF!</v>
      </c>
      <c r="I25" s="32"/>
      <c r="S25" s="41"/>
      <c r="T25" s="11" t="str">
        <f>IF(Lists!D29="", "",Lists!D29 )</f>
        <v>Probability</v>
      </c>
      <c r="U25" s="12" t="e">
        <f t="shared" si="3"/>
        <v>#REF!</v>
      </c>
      <c r="V25" s="13" t="e">
        <f t="shared" si="4"/>
        <v>#REF!</v>
      </c>
      <c r="W25" s="14" t="e">
        <f t="shared" si="5"/>
        <v>#REF!</v>
      </c>
      <c r="AB25" s="41"/>
      <c r="AC25" s="11" t="str">
        <f>IF(Lists!D19="", "",Lists!D19 )</f>
        <v>Functions and Custom Characters</v>
      </c>
      <c r="AD25" s="12" t="e">
        <f t="shared" si="6"/>
        <v>#REF!</v>
      </c>
      <c r="AE25" s="13" t="e">
        <f t="shared" si="7"/>
        <v>#REF!</v>
      </c>
      <c r="AF25" s="14" t="e">
        <f t="shared" si="8"/>
        <v>#REF!</v>
      </c>
    </row>
    <row r="26" spans="1:41" ht="16" thickBot="1" x14ac:dyDescent="0.25">
      <c r="A26" s="41"/>
      <c r="B26" s="11" t="str">
        <f>IF(Lists!$B32="", "",Lists!$B32 )</f>
        <v>Such as/Like</v>
      </c>
      <c r="C26" s="12" t="e">
        <f t="shared" si="9"/>
        <v>#REF!</v>
      </c>
      <c r="D26" s="13" t="e">
        <f t="shared" si="10"/>
        <v>#REF!</v>
      </c>
      <c r="E26" s="14" t="e">
        <f t="shared" si="11"/>
        <v>#REF!</v>
      </c>
      <c r="I26" s="32"/>
      <c r="S26" s="41"/>
      <c r="T26" s="11" t="str">
        <f>IF(Lists!D31="", "",Lists!D31 )</f>
        <v>Roots</v>
      </c>
      <c r="U26" s="12" t="e">
        <f t="shared" si="3"/>
        <v>#REF!</v>
      </c>
      <c r="V26" s="13" t="e">
        <f t="shared" si="4"/>
        <v>#REF!</v>
      </c>
      <c r="W26" s="14" t="e">
        <f t="shared" si="5"/>
        <v>#REF!</v>
      </c>
      <c r="AB26" s="41"/>
      <c r="AC26" s="11" t="str">
        <f>IF(Lists!D29="", "",Lists!D29 )</f>
        <v>Probability</v>
      </c>
      <c r="AD26" s="12" t="e">
        <f t="shared" si="6"/>
        <v>#REF!</v>
      </c>
      <c r="AE26" s="13" t="e">
        <f t="shared" si="7"/>
        <v>#REF!</v>
      </c>
      <c r="AF26" s="14" t="e">
        <f t="shared" si="8"/>
        <v>#REF!</v>
      </c>
    </row>
    <row r="27" spans="1:41" ht="16" thickBot="1" x14ac:dyDescent="0.25">
      <c r="A27" s="41"/>
      <c r="B27" s="11" t="str">
        <f>IF(Lists!$B33="", "",Lists!$B33 )</f>
        <v>Use of Being</v>
      </c>
      <c r="C27" s="12" t="e">
        <f t="shared" si="9"/>
        <v>#REF!</v>
      </c>
      <c r="D27" s="13" t="e">
        <f t="shared" si="10"/>
        <v>#REF!</v>
      </c>
      <c r="E27" s="14" t="e">
        <f t="shared" si="11"/>
        <v>#REF!</v>
      </c>
      <c r="I27" s="32"/>
      <c r="S27" s="41"/>
      <c r="T27" s="11" t="str">
        <f>IF(Lists!D33="", "",Lists!D33 )</f>
        <v>Statistics and Sets Problems</v>
      </c>
      <c r="U27" s="12" t="e">
        <f t="shared" si="3"/>
        <v>#REF!</v>
      </c>
      <c r="V27" s="13" t="e">
        <f t="shared" si="4"/>
        <v>#REF!</v>
      </c>
      <c r="W27" s="14" t="e">
        <f t="shared" si="5"/>
        <v>#REF!</v>
      </c>
      <c r="AB27" s="41"/>
      <c r="AC27" s="11" t="str">
        <f>IF(Lists!D21="", "",Lists!D21 )</f>
        <v>Graphs and Illustrations</v>
      </c>
      <c r="AD27" s="12" t="e">
        <f t="shared" si="6"/>
        <v>#REF!</v>
      </c>
      <c r="AE27" s="13" t="e">
        <f t="shared" si="7"/>
        <v>#REF!</v>
      </c>
      <c r="AF27" s="14" t="e">
        <f t="shared" si="8"/>
        <v>#REF!</v>
      </c>
    </row>
    <row r="28" spans="1:41" ht="16" thickBot="1" x14ac:dyDescent="0.25">
      <c r="A28" s="41"/>
      <c r="B28" s="11" t="str">
        <f>IF(Lists!$B34="", "",Lists!$B34 )</f>
        <v>Verb Tense/Form</v>
      </c>
      <c r="C28" s="12" t="e">
        <f t="shared" si="9"/>
        <v>#REF!</v>
      </c>
      <c r="D28" s="13" t="e">
        <f t="shared" si="10"/>
        <v>#REF!</v>
      </c>
      <c r="E28" s="14" t="e">
        <f t="shared" si="11"/>
        <v>#REF!</v>
      </c>
      <c r="I28" s="32"/>
      <c r="S28" s="4"/>
      <c r="T28" s="11" t="str">
        <f>IF(Lists!D35="", "",Lists!D35 )</f>
        <v>Work/Rate Problems</v>
      </c>
      <c r="U28" s="12" t="e">
        <f t="shared" si="3"/>
        <v>#REF!</v>
      </c>
      <c r="V28" s="13" t="e">
        <f t="shared" si="4"/>
        <v>#REF!</v>
      </c>
      <c r="W28" s="4"/>
      <c r="AB28" s="41"/>
      <c r="AC28" s="11" t="str">
        <f>IF(Lists!D24="", "",Lists!D24 )</f>
        <v>Mixture Problems</v>
      </c>
      <c r="AD28" s="12" t="e">
        <f t="shared" si="6"/>
        <v>#REF!</v>
      </c>
      <c r="AE28" s="13" t="e">
        <f t="shared" si="7"/>
        <v>#REF!</v>
      </c>
      <c r="AF28" s="14" t="e">
        <f t="shared" si="8"/>
        <v>#REF!</v>
      </c>
    </row>
    <row r="29" spans="1:41" ht="16" thickBot="1" x14ac:dyDescent="0.25">
      <c r="A29" s="41"/>
      <c r="B29" s="11" t="str">
        <f>IF(Lists!$B35="", "",Lists!$B35 )</f>
        <v>Verb Voice</v>
      </c>
      <c r="C29" s="12" t="e">
        <f t="shared" si="9"/>
        <v>#REF!</v>
      </c>
      <c r="D29" s="13" t="e">
        <f t="shared" si="10"/>
        <v>#REF!</v>
      </c>
      <c r="E29" s="14" t="e">
        <f t="shared" si="11"/>
        <v>#REF!</v>
      </c>
      <c r="I29" s="32"/>
      <c r="S29" s="28" t="s">
        <v>64</v>
      </c>
      <c r="T29" s="29"/>
      <c r="U29" s="30" t="e">
        <f>COUNTIF(TypeR,$S$3)</f>
        <v>#REF!</v>
      </c>
      <c r="V29" s="31" t="e">
        <f>COUNTIFS(TypeR,$S$3,CorrectR,"Correct")</f>
        <v>#REF!</v>
      </c>
      <c r="W29" s="33" t="e">
        <f>IF(AND(U29&lt;&gt;0, U29&lt;&gt; ""),V29/U29,"")</f>
        <v>#REF!</v>
      </c>
      <c r="AB29" s="28" t="s">
        <v>64</v>
      </c>
      <c r="AC29" s="29"/>
      <c r="AD29" s="30" t="e">
        <f>COUNTIF(TypeR,$AB$3)</f>
        <v>#REF!</v>
      </c>
      <c r="AE29" s="31" t="e">
        <f>COUNTIFS(TypeR,$AB$3,CorrectR,"Correct")</f>
        <v>#REF!</v>
      </c>
      <c r="AF29" s="33" t="e">
        <f>IF(AND(AD29&lt;&gt;0, AD29&lt;&gt; ""),AE29/AD29,"")</f>
        <v>#REF!</v>
      </c>
    </row>
    <row r="30" spans="1:41" ht="16" thickBot="1" x14ac:dyDescent="0.25">
      <c r="A30" s="42"/>
      <c r="B30" s="11" t="str">
        <f>IF(Lists!$B36="", "",Lists!$B36 )</f>
        <v>Which/That</v>
      </c>
      <c r="C30" s="12" t="e">
        <f t="shared" si="9"/>
        <v>#REF!</v>
      </c>
      <c r="D30" s="13" t="e">
        <f t="shared" si="10"/>
        <v>#REF!</v>
      </c>
      <c r="E30" s="14" t="e">
        <f t="shared" si="11"/>
        <v>#REF!</v>
      </c>
      <c r="I30" s="4"/>
    </row>
    <row r="31" spans="1:41" ht="16" thickBot="1" x14ac:dyDescent="0.25">
      <c r="A31" s="28" t="s">
        <v>64</v>
      </c>
      <c r="B31" s="29"/>
      <c r="C31" s="12" t="e">
        <f>COUNTIFS(TypeR,$A$4)</f>
        <v>#REF!</v>
      </c>
      <c r="D31" s="13" t="e">
        <f>COUNTIFS(TypeR,$A$4,CorrectR,"Correct")</f>
        <v>#REF!</v>
      </c>
      <c r="E31" s="33" t="e">
        <f t="shared" si="11"/>
        <v>#REF!</v>
      </c>
      <c r="I31" s="4"/>
    </row>
    <row r="32" spans="1:41" x14ac:dyDescent="0.2">
      <c r="O32" s="4"/>
      <c r="P32" s="4"/>
      <c r="Q32" s="4"/>
      <c r="R32" s="4"/>
      <c r="S32" s="4"/>
      <c r="T32" s="4"/>
    </row>
    <row r="33" spans="10:20" x14ac:dyDescent="0.2">
      <c r="O33" s="4"/>
      <c r="P33" s="4"/>
      <c r="Q33" s="4"/>
      <c r="R33" s="4"/>
      <c r="S33" s="4"/>
      <c r="T33" s="4"/>
    </row>
    <row r="34" spans="10:20" x14ac:dyDescent="0.2">
      <c r="O34" s="4"/>
      <c r="P34" s="4"/>
      <c r="Q34" s="4"/>
      <c r="R34" s="4"/>
      <c r="S34" s="4"/>
      <c r="T34" s="4"/>
    </row>
    <row r="35" spans="10:20" x14ac:dyDescent="0.2">
      <c r="O35" s="4"/>
      <c r="P35" s="4"/>
      <c r="Q35" s="4"/>
      <c r="R35" s="4"/>
      <c r="S35" s="4"/>
      <c r="T35" s="4"/>
    </row>
    <row r="36" spans="10:20" x14ac:dyDescent="0.2">
      <c r="O36" s="4"/>
      <c r="P36" s="4"/>
      <c r="Q36" s="4"/>
      <c r="R36" s="4"/>
      <c r="S36" s="4"/>
      <c r="T36" s="4"/>
    </row>
    <row r="37" spans="10:20" x14ac:dyDescent="0.2">
      <c r="O37" s="4"/>
      <c r="P37" s="4"/>
      <c r="Q37" s="4"/>
      <c r="R37" s="4"/>
      <c r="S37" s="4"/>
      <c r="T37" s="4"/>
    </row>
    <row r="38" spans="10:20" x14ac:dyDescent="0.2">
      <c r="J38" s="28"/>
      <c r="K38" s="29"/>
      <c r="L38" s="30"/>
      <c r="M38" s="31"/>
      <c r="N38" s="33"/>
      <c r="T38" s="4"/>
    </row>
    <row r="39" spans="10:20" x14ac:dyDescent="0.2">
      <c r="J39" s="28"/>
      <c r="K39" s="29"/>
      <c r="L39" s="30"/>
      <c r="M39" s="31"/>
      <c r="N39" s="33"/>
      <c r="T39" s="4"/>
    </row>
    <row r="57" spans="15:15" x14ac:dyDescent="0.2">
      <c r="O57" s="4"/>
    </row>
    <row r="58" spans="15:15" x14ac:dyDescent="0.2">
      <c r="O58" s="4"/>
    </row>
    <row r="59" spans="15:15" x14ac:dyDescent="0.2">
      <c r="O59" s="4"/>
    </row>
    <row r="60" spans="15:15" x14ac:dyDescent="0.2">
      <c r="O60" s="4"/>
    </row>
    <row r="61" spans="15:15" x14ac:dyDescent="0.2">
      <c r="O61" s="4"/>
    </row>
    <row r="62" spans="15:15" x14ac:dyDescent="0.2">
      <c r="O62" s="4"/>
    </row>
    <row r="63" spans="15:15" x14ac:dyDescent="0.2">
      <c r="O63" s="4"/>
    </row>
    <row r="64" spans="15:15" x14ac:dyDescent="0.2">
      <c r="O64" s="4"/>
    </row>
    <row r="65" spans="15:20" x14ac:dyDescent="0.2">
      <c r="O65" s="4"/>
    </row>
    <row r="66" spans="15:20" x14ac:dyDescent="0.2">
      <c r="O66" s="4"/>
    </row>
    <row r="67" spans="15:20" x14ac:dyDescent="0.2">
      <c r="O67" s="4"/>
    </row>
    <row r="68" spans="15:20" ht="16" thickBot="1" x14ac:dyDescent="0.25">
      <c r="O68" s="4"/>
    </row>
    <row r="69" spans="15:20" ht="16" thickBot="1" x14ac:dyDescent="0.25">
      <c r="O69" s="4"/>
      <c r="P69" s="4"/>
      <c r="Q69" s="11"/>
      <c r="R69" s="4"/>
      <c r="S69" s="4"/>
      <c r="T69" s="4"/>
    </row>
    <row r="70" spans="15:20" x14ac:dyDescent="0.2">
      <c r="O70" s="4"/>
      <c r="P70" s="4"/>
      <c r="Q70" s="4"/>
      <c r="R70" s="4"/>
      <c r="S70" s="4"/>
      <c r="T70" s="4"/>
    </row>
    <row r="71" spans="15:20" x14ac:dyDescent="0.2">
      <c r="O71" s="4"/>
      <c r="P71" s="4"/>
      <c r="Q71" s="4"/>
      <c r="R71" s="4"/>
      <c r="S71" s="4"/>
      <c r="T71" s="4"/>
    </row>
    <row r="72" spans="15:20" x14ac:dyDescent="0.2">
      <c r="O72" s="4"/>
      <c r="P72" s="4"/>
      <c r="Q72" s="4"/>
      <c r="R72" s="4"/>
      <c r="S72" s="4"/>
      <c r="T72" s="4"/>
    </row>
    <row r="73" spans="15:20" x14ac:dyDescent="0.2">
      <c r="O73" s="4"/>
      <c r="P73" s="4"/>
      <c r="Q73" s="4"/>
      <c r="R73" s="4"/>
      <c r="S73" s="4"/>
      <c r="T73" s="4"/>
    </row>
    <row r="74" spans="15:20" x14ac:dyDescent="0.2">
      <c r="O74" s="4"/>
      <c r="P74" s="4"/>
      <c r="Q74" s="4"/>
      <c r="R74" s="4"/>
      <c r="S74" s="4"/>
      <c r="T74" s="4"/>
    </row>
    <row r="75" spans="15:20" x14ac:dyDescent="0.2">
      <c r="O75" s="4"/>
      <c r="P75" s="4"/>
      <c r="Q75" s="4"/>
      <c r="R75" s="4"/>
      <c r="S75" s="4"/>
      <c r="T75" s="4"/>
    </row>
    <row r="88" spans="10:10" x14ac:dyDescent="0.2">
      <c r="J88" s="34" t="s">
        <v>120</v>
      </c>
    </row>
  </sheetData>
  <sortState xmlns:xlrd2="http://schemas.microsoft.com/office/spreadsheetml/2017/richdata2" ref="K3:N18">
    <sortCondition ref="K3:K18"/>
  </sortState>
  <mergeCells count="11">
    <mergeCell ref="A1:E1"/>
    <mergeCell ref="A2:E2"/>
    <mergeCell ref="A4:A30"/>
    <mergeCell ref="AB1:AF1"/>
    <mergeCell ref="AK1:AO1"/>
    <mergeCell ref="AK3:AK17"/>
    <mergeCell ref="J1:N1"/>
    <mergeCell ref="S1:W1"/>
    <mergeCell ref="J3:J18"/>
    <mergeCell ref="S3:S27"/>
    <mergeCell ref="AB3:AB28"/>
  </mergeCells>
  <conditionalFormatting sqref="N3:N18 W3:W27 AF3:AF28 I25:I29 AO3:AO17 N38:N39">
    <cfRule type="cellIs" dxfId="32" priority="11" stopIfTrue="1" operator="lessThan">
      <formula>0.7</formula>
    </cfRule>
  </conditionalFormatting>
  <conditionalFormatting sqref="N19">
    <cfRule type="cellIs" dxfId="31" priority="10" stopIfTrue="1" operator="lessThan">
      <formula>0.7</formula>
    </cfRule>
  </conditionalFormatting>
  <conditionalFormatting sqref="AF29">
    <cfRule type="cellIs" dxfId="30" priority="9" stopIfTrue="1" operator="lessThan">
      <formula>0.7</formula>
    </cfRule>
  </conditionalFormatting>
  <conditionalFormatting sqref="W29">
    <cfRule type="cellIs" dxfId="29" priority="7" stopIfTrue="1" operator="lessThan">
      <formula>0.7</formula>
    </cfRule>
  </conditionalFormatting>
  <conditionalFormatting sqref="E4:E30">
    <cfRule type="cellIs" dxfId="28" priority="2" stopIfTrue="1" operator="lessThan">
      <formula>0.7</formula>
    </cfRule>
  </conditionalFormatting>
  <conditionalFormatting sqref="E31">
    <cfRule type="cellIs" dxfId="27" priority="1" stopIfTrue="1" operator="lessThan">
      <formula>0.7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9F2C4-341B-154D-9BEC-85D1930BA285}">
  <dimension ref="A1:S31"/>
  <sheetViews>
    <sheetView zoomScale="75" workbookViewId="0">
      <selection activeCell="C4" sqref="C4"/>
    </sheetView>
  </sheetViews>
  <sheetFormatPr baseColWidth="10" defaultRowHeight="15" x14ac:dyDescent="0.2"/>
  <cols>
    <col min="1" max="1" width="20.5" bestFit="1" customWidth="1"/>
    <col min="2" max="2" width="21.6640625" bestFit="1" customWidth="1"/>
    <col min="9" max="9" width="20.5" bestFit="1" customWidth="1"/>
    <col min="15" max="15" width="20.5" bestFit="1" customWidth="1"/>
  </cols>
  <sheetData>
    <row r="1" spans="1:19" x14ac:dyDescent="0.2">
      <c r="A1" s="37" t="s">
        <v>60</v>
      </c>
      <c r="B1" s="38"/>
      <c r="C1" s="38"/>
      <c r="D1" s="38"/>
      <c r="E1" s="39"/>
      <c r="I1" s="37" t="s">
        <v>60</v>
      </c>
      <c r="J1" s="38"/>
      <c r="K1" s="38"/>
      <c r="L1" s="38"/>
      <c r="M1" s="39"/>
      <c r="O1" s="37" t="s">
        <v>60</v>
      </c>
      <c r="P1" s="38"/>
      <c r="Q1" s="38"/>
      <c r="R1" s="38"/>
      <c r="S1" s="39"/>
    </row>
    <row r="2" spans="1:19" x14ac:dyDescent="0.2">
      <c r="A2" s="37" t="s">
        <v>40</v>
      </c>
      <c r="B2" s="38"/>
      <c r="C2" s="38"/>
      <c r="D2" s="38"/>
      <c r="E2" s="39"/>
      <c r="I2" s="37" t="s">
        <v>18</v>
      </c>
      <c r="J2" s="38"/>
      <c r="K2" s="38"/>
      <c r="L2" s="38"/>
      <c r="M2" s="39"/>
      <c r="O2" s="37" t="s">
        <v>121</v>
      </c>
      <c r="P2" s="38"/>
      <c r="Q2" s="38"/>
      <c r="R2" s="38"/>
      <c r="S2" s="39"/>
    </row>
    <row r="3" spans="1:19" ht="16" thickBot="1" x14ac:dyDescent="0.25">
      <c r="A3" s="5" t="s">
        <v>62</v>
      </c>
      <c r="B3" s="6" t="s">
        <v>63</v>
      </c>
      <c r="C3" s="6" t="s">
        <v>64</v>
      </c>
      <c r="D3" s="6" t="s">
        <v>24</v>
      </c>
      <c r="E3" s="7" t="s">
        <v>65</v>
      </c>
      <c r="I3" s="5" t="s">
        <v>62</v>
      </c>
      <c r="J3" s="6" t="s">
        <v>63</v>
      </c>
      <c r="K3" s="6" t="s">
        <v>64</v>
      </c>
      <c r="L3" s="6" t="s">
        <v>24</v>
      </c>
      <c r="M3" s="7" t="s">
        <v>65</v>
      </c>
      <c r="O3" s="5" t="s">
        <v>62</v>
      </c>
      <c r="P3" s="6" t="s">
        <v>63</v>
      </c>
      <c r="Q3" s="6" t="s">
        <v>64</v>
      </c>
      <c r="R3" s="6" t="s">
        <v>24</v>
      </c>
      <c r="S3" s="7" t="s">
        <v>65</v>
      </c>
    </row>
    <row r="4" spans="1:19" ht="16" thickBot="1" x14ac:dyDescent="0.25">
      <c r="A4" s="40" t="s">
        <v>14</v>
      </c>
      <c r="B4" s="11" t="str">
        <f>IF(Lists!$B10="", "",Lists!$B10 )</f>
        <v>Absolute Phrase</v>
      </c>
      <c r="C4" s="12" t="e">
        <f>COUNTIFS(DiffR,$A$2,TypeR,$A$4,SubTypeR,"*"&amp;B4&amp;"*")</f>
        <v>#REF!</v>
      </c>
      <c r="D4" s="13" t="e">
        <f t="shared" ref="D4:D30" si="0">COUNTIFS(DiffR,$A$2,TypeR,$A$4,SubTypeR,"*"&amp;B4&amp;"*",CorrectR,"Correct")</f>
        <v>#REF!</v>
      </c>
      <c r="E4" s="14" t="e">
        <f t="shared" ref="E4:E31" si="1">IF(AND(C4&lt;&gt;0, C4&lt;&gt; ""),D4/C4,"")</f>
        <v>#REF!</v>
      </c>
      <c r="I4" s="40" t="s">
        <v>14</v>
      </c>
      <c r="J4" s="11" t="str">
        <f>IF(Lists!$B10="", "",Lists!$B10 )</f>
        <v>Absolute Phrase</v>
      </c>
      <c r="K4" s="12" t="e">
        <f t="shared" ref="K4:K30" si="2">COUNTIFS(DiffR,$I$2,TypeR,$I$4,SubTypeR,"*"&amp;J4&amp;"*")</f>
        <v>#REF!</v>
      </c>
      <c r="L4" s="13" t="e">
        <f t="shared" ref="L4:L30" si="3">COUNTIFS(DiffR,$I$2,TypeR,$I$4,SubTypeR,"*"&amp;J4&amp;"*",CorrectR,"Correct")</f>
        <v>#REF!</v>
      </c>
      <c r="M4" s="14" t="e">
        <f t="shared" ref="M4:M31" si="4">IF(AND(K4&lt;&gt;0, K4&lt;&gt; ""),L4/K4,"")</f>
        <v>#REF!</v>
      </c>
      <c r="O4" s="40" t="s">
        <v>14</v>
      </c>
      <c r="P4" s="11" t="str">
        <f>IF(Lists!$B10="", "",Lists!$B10 )</f>
        <v>Absolute Phrase</v>
      </c>
      <c r="Q4" s="12" t="e">
        <f t="shared" ref="Q4:Q30" si="5">COUNTIFS(DiffR,$O$2,TypeR,$I$4,SubTypeR,"*"&amp;P4&amp;"*")</f>
        <v>#REF!</v>
      </c>
      <c r="R4" s="13" t="e">
        <f t="shared" ref="R4:R30" si="6">COUNTIFS(DiffR,$O$2,TypeR,$I$4,SubTypeR,"*"&amp;P4&amp;"*",CorrectR,"Correct")</f>
        <v>#REF!</v>
      </c>
      <c r="S4" s="14" t="e">
        <f t="shared" ref="S4:S31" si="7">IF(AND(Q4&lt;&gt;0, Q4&lt;&gt; ""),R4/Q4,"")</f>
        <v>#REF!</v>
      </c>
    </row>
    <row r="5" spans="1:19" ht="16" thickBot="1" x14ac:dyDescent="0.25">
      <c r="A5" s="41"/>
      <c r="B5" s="11" t="str">
        <f>IF(Lists!$B11="", "",Lists!$B11 )</f>
        <v>Adjectives and Adverbs</v>
      </c>
      <c r="C5" s="12" t="e">
        <f t="shared" ref="C4:C30" si="8">COUNTIFS(DiffR,$A$2,TypeR,$A$4,SubTypeR,"*"&amp;B5&amp;"*")</f>
        <v>#REF!</v>
      </c>
      <c r="D5" s="13" t="e">
        <f t="shared" si="0"/>
        <v>#REF!</v>
      </c>
      <c r="E5" s="14" t="e">
        <f t="shared" si="1"/>
        <v>#REF!</v>
      </c>
      <c r="I5" s="41"/>
      <c r="J5" s="11" t="str">
        <f>IF(Lists!$B11="", "",Lists!$B11 )</f>
        <v>Adjectives and Adverbs</v>
      </c>
      <c r="K5" s="12" t="e">
        <f t="shared" si="2"/>
        <v>#REF!</v>
      </c>
      <c r="L5" s="13" t="e">
        <f t="shared" si="3"/>
        <v>#REF!</v>
      </c>
      <c r="M5" s="14" t="e">
        <f t="shared" si="4"/>
        <v>#REF!</v>
      </c>
      <c r="O5" s="41"/>
      <c r="P5" s="11" t="str">
        <f>IF(Lists!$B11="", "",Lists!$B11 )</f>
        <v>Adjectives and Adverbs</v>
      </c>
      <c r="Q5" s="12" t="e">
        <f t="shared" si="5"/>
        <v>#REF!</v>
      </c>
      <c r="R5" s="13" t="e">
        <f t="shared" si="6"/>
        <v>#REF!</v>
      </c>
      <c r="S5" s="14" t="e">
        <f t="shared" si="7"/>
        <v>#REF!</v>
      </c>
    </row>
    <row r="6" spans="1:19" ht="16" thickBot="1" x14ac:dyDescent="0.25">
      <c r="A6" s="41"/>
      <c r="B6" s="11" t="str">
        <f>IF(Lists!$B12="", "",Lists!$B12 )</f>
        <v>Clauses</v>
      </c>
      <c r="C6" s="12" t="e">
        <f t="shared" si="8"/>
        <v>#REF!</v>
      </c>
      <c r="D6" s="13" t="e">
        <f t="shared" si="0"/>
        <v>#REF!</v>
      </c>
      <c r="E6" s="14" t="e">
        <f t="shared" si="1"/>
        <v>#REF!</v>
      </c>
      <c r="I6" s="41"/>
      <c r="J6" s="11" t="str">
        <f>IF(Lists!$B12="", "",Lists!$B12 )</f>
        <v>Clauses</v>
      </c>
      <c r="K6" s="12" t="e">
        <f t="shared" si="2"/>
        <v>#REF!</v>
      </c>
      <c r="L6" s="13" t="e">
        <f t="shared" si="3"/>
        <v>#REF!</v>
      </c>
      <c r="M6" s="14" t="e">
        <f t="shared" si="4"/>
        <v>#REF!</v>
      </c>
      <c r="O6" s="41"/>
      <c r="P6" s="11" t="str">
        <f>IF(Lists!$B12="", "",Lists!$B12 )</f>
        <v>Clauses</v>
      </c>
      <c r="Q6" s="12" t="e">
        <f t="shared" si="5"/>
        <v>#REF!</v>
      </c>
      <c r="R6" s="13" t="e">
        <f t="shared" si="6"/>
        <v>#REF!</v>
      </c>
      <c r="S6" s="14" t="e">
        <f t="shared" si="7"/>
        <v>#REF!</v>
      </c>
    </row>
    <row r="7" spans="1:19" ht="16" thickBot="1" x14ac:dyDescent="0.25">
      <c r="A7" s="41"/>
      <c r="B7" s="11" t="str">
        <f>IF(Lists!$B13="", "",Lists!$B13 )</f>
        <v>Comparisons</v>
      </c>
      <c r="C7" s="12" t="e">
        <f t="shared" si="8"/>
        <v>#REF!</v>
      </c>
      <c r="D7" s="13" t="e">
        <f t="shared" si="0"/>
        <v>#REF!</v>
      </c>
      <c r="E7" s="14" t="e">
        <f t="shared" si="1"/>
        <v>#REF!</v>
      </c>
      <c r="I7" s="41"/>
      <c r="J7" s="11" t="str">
        <f>IF(Lists!$B13="", "",Lists!$B13 )</f>
        <v>Comparisons</v>
      </c>
      <c r="K7" s="12" t="e">
        <f t="shared" si="2"/>
        <v>#REF!</v>
      </c>
      <c r="L7" s="13" t="e">
        <f t="shared" si="3"/>
        <v>#REF!</v>
      </c>
      <c r="M7" s="14" t="e">
        <f t="shared" si="4"/>
        <v>#REF!</v>
      </c>
      <c r="O7" s="41"/>
      <c r="P7" s="11" t="str">
        <f>IF(Lists!$B13="", "",Lists!$B13 )</f>
        <v>Comparisons</v>
      </c>
      <c r="Q7" s="12" t="e">
        <f t="shared" si="5"/>
        <v>#REF!</v>
      </c>
      <c r="R7" s="13" t="e">
        <f t="shared" si="6"/>
        <v>#REF!</v>
      </c>
      <c r="S7" s="14" t="e">
        <f t="shared" si="7"/>
        <v>#REF!</v>
      </c>
    </row>
    <row r="8" spans="1:19" ht="16" thickBot="1" x14ac:dyDescent="0.25">
      <c r="A8" s="41"/>
      <c r="B8" s="11" t="str">
        <f>IF(Lists!$B14="", "",Lists!$B14 )</f>
        <v>Conjunctions</v>
      </c>
      <c r="C8" s="12" t="e">
        <f t="shared" si="8"/>
        <v>#REF!</v>
      </c>
      <c r="D8" s="13" t="e">
        <f t="shared" si="0"/>
        <v>#REF!</v>
      </c>
      <c r="E8" s="14" t="e">
        <f t="shared" si="1"/>
        <v>#REF!</v>
      </c>
      <c r="I8" s="41"/>
      <c r="J8" s="11" t="str">
        <f>IF(Lists!$B14="", "",Lists!$B14 )</f>
        <v>Conjunctions</v>
      </c>
      <c r="K8" s="12" t="e">
        <f t="shared" si="2"/>
        <v>#REF!</v>
      </c>
      <c r="L8" s="13" t="e">
        <f t="shared" si="3"/>
        <v>#REF!</v>
      </c>
      <c r="M8" s="14" t="e">
        <f t="shared" si="4"/>
        <v>#REF!</v>
      </c>
      <c r="O8" s="41"/>
      <c r="P8" s="11" t="str">
        <f>IF(Lists!$B14="", "",Lists!$B14 )</f>
        <v>Conjunctions</v>
      </c>
      <c r="Q8" s="12" t="e">
        <f t="shared" si="5"/>
        <v>#REF!</v>
      </c>
      <c r="R8" s="13" t="e">
        <f t="shared" si="6"/>
        <v>#REF!</v>
      </c>
      <c r="S8" s="14" t="e">
        <f t="shared" si="7"/>
        <v>#REF!</v>
      </c>
    </row>
    <row r="9" spans="1:19" ht="16" thickBot="1" x14ac:dyDescent="0.25">
      <c r="A9" s="41"/>
      <c r="B9" s="11" t="str">
        <f>IF(Lists!$B15="", "",Lists!$B15 )</f>
        <v>Construction</v>
      </c>
      <c r="C9" s="12" t="e">
        <f t="shared" si="8"/>
        <v>#REF!</v>
      </c>
      <c r="D9" s="13" t="e">
        <f t="shared" si="0"/>
        <v>#REF!</v>
      </c>
      <c r="E9" s="14" t="e">
        <f t="shared" si="1"/>
        <v>#REF!</v>
      </c>
      <c r="I9" s="41"/>
      <c r="J9" s="11" t="str">
        <f>IF(Lists!$B15="", "",Lists!$B15 )</f>
        <v>Construction</v>
      </c>
      <c r="K9" s="12" t="e">
        <f t="shared" si="2"/>
        <v>#REF!</v>
      </c>
      <c r="L9" s="13" t="e">
        <f t="shared" si="3"/>
        <v>#REF!</v>
      </c>
      <c r="M9" s="14" t="e">
        <f t="shared" si="4"/>
        <v>#REF!</v>
      </c>
      <c r="O9" s="41"/>
      <c r="P9" s="11" t="str">
        <f>IF(Lists!$B15="", "",Lists!$B15 )</f>
        <v>Construction</v>
      </c>
      <c r="Q9" s="12" t="e">
        <f t="shared" si="5"/>
        <v>#REF!</v>
      </c>
      <c r="R9" s="13" t="e">
        <f t="shared" si="6"/>
        <v>#REF!</v>
      </c>
      <c r="S9" s="14" t="e">
        <f t="shared" si="7"/>
        <v>#REF!</v>
      </c>
    </row>
    <row r="10" spans="1:19" ht="16" thickBot="1" x14ac:dyDescent="0.25">
      <c r="A10" s="41"/>
      <c r="B10" s="11" t="str">
        <f>IF(Lists!$B16="", "",Lists!$B16 )</f>
        <v>Diction</v>
      </c>
      <c r="C10" s="12" t="e">
        <f t="shared" si="8"/>
        <v>#REF!</v>
      </c>
      <c r="D10" s="13" t="e">
        <f t="shared" si="0"/>
        <v>#REF!</v>
      </c>
      <c r="E10" s="14" t="e">
        <f t="shared" si="1"/>
        <v>#REF!</v>
      </c>
      <c r="I10" s="41"/>
      <c r="J10" s="11" t="str">
        <f>IF(Lists!$B16="", "",Lists!$B16 )</f>
        <v>Diction</v>
      </c>
      <c r="K10" s="12" t="e">
        <f t="shared" si="2"/>
        <v>#REF!</v>
      </c>
      <c r="L10" s="13" t="e">
        <f t="shared" si="3"/>
        <v>#REF!</v>
      </c>
      <c r="M10" s="14" t="e">
        <f t="shared" si="4"/>
        <v>#REF!</v>
      </c>
      <c r="O10" s="41"/>
      <c r="P10" s="11" t="str">
        <f>IF(Lists!$B16="", "",Lists!$B16 )</f>
        <v>Diction</v>
      </c>
      <c r="Q10" s="12" t="e">
        <f t="shared" si="5"/>
        <v>#REF!</v>
      </c>
      <c r="R10" s="13" t="e">
        <f t="shared" si="6"/>
        <v>#REF!</v>
      </c>
      <c r="S10" s="14" t="e">
        <f t="shared" si="7"/>
        <v>#REF!</v>
      </c>
    </row>
    <row r="11" spans="1:19" ht="16" thickBot="1" x14ac:dyDescent="0.25">
      <c r="A11" s="41"/>
      <c r="B11" s="11" t="str">
        <f>IF(Lists!$B17="", "",Lists!$B17 )</f>
        <v>Gerund</v>
      </c>
      <c r="C11" s="12" t="e">
        <f t="shared" si="8"/>
        <v>#REF!</v>
      </c>
      <c r="D11" s="13" t="e">
        <f t="shared" si="0"/>
        <v>#REF!</v>
      </c>
      <c r="E11" s="14" t="e">
        <f t="shared" si="1"/>
        <v>#REF!</v>
      </c>
      <c r="I11" s="41"/>
      <c r="J11" s="11" t="str">
        <f>IF(Lists!$B17="", "",Lists!$B17 )</f>
        <v>Gerund</v>
      </c>
      <c r="K11" s="12" t="e">
        <f t="shared" si="2"/>
        <v>#REF!</v>
      </c>
      <c r="L11" s="13" t="e">
        <f t="shared" si="3"/>
        <v>#REF!</v>
      </c>
      <c r="M11" s="14" t="e">
        <f t="shared" si="4"/>
        <v>#REF!</v>
      </c>
      <c r="O11" s="41"/>
      <c r="P11" s="11" t="str">
        <f>IF(Lists!$B17="", "",Lists!$B17 )</f>
        <v>Gerund</v>
      </c>
      <c r="Q11" s="12" t="e">
        <f t="shared" si="5"/>
        <v>#REF!</v>
      </c>
      <c r="R11" s="13" t="e">
        <f t="shared" si="6"/>
        <v>#REF!</v>
      </c>
      <c r="S11" s="14" t="e">
        <f t="shared" si="7"/>
        <v>#REF!</v>
      </c>
    </row>
    <row r="12" spans="1:19" ht="16" thickBot="1" x14ac:dyDescent="0.25">
      <c r="A12" s="41"/>
      <c r="B12" s="11" t="str">
        <f>IF(Lists!$B18="", "",Lists!$B18 )</f>
        <v>Grammatical Construction</v>
      </c>
      <c r="C12" s="12" t="e">
        <f t="shared" si="8"/>
        <v>#REF!</v>
      </c>
      <c r="D12" s="13" t="e">
        <f t="shared" si="0"/>
        <v>#REF!</v>
      </c>
      <c r="E12" s="14" t="e">
        <f t="shared" si="1"/>
        <v>#REF!</v>
      </c>
      <c r="I12" s="41"/>
      <c r="J12" s="11" t="str">
        <f>IF(Lists!$B18="", "",Lists!$B18 )</f>
        <v>Grammatical Construction</v>
      </c>
      <c r="K12" s="12" t="e">
        <f t="shared" si="2"/>
        <v>#REF!</v>
      </c>
      <c r="L12" s="13" t="e">
        <f t="shared" si="3"/>
        <v>#REF!</v>
      </c>
      <c r="M12" s="14" t="e">
        <f t="shared" si="4"/>
        <v>#REF!</v>
      </c>
      <c r="O12" s="41"/>
      <c r="P12" s="11" t="str">
        <f>IF(Lists!$B18="", "",Lists!$B18 )</f>
        <v>Grammatical Construction</v>
      </c>
      <c r="Q12" s="12" t="e">
        <f t="shared" si="5"/>
        <v>#REF!</v>
      </c>
      <c r="R12" s="13" t="e">
        <f t="shared" si="6"/>
        <v>#REF!</v>
      </c>
      <c r="S12" s="14" t="e">
        <f t="shared" si="7"/>
        <v>#REF!</v>
      </c>
    </row>
    <row r="13" spans="1:19" ht="16" thickBot="1" x14ac:dyDescent="0.25">
      <c r="A13" s="41"/>
      <c r="B13" s="11" t="str">
        <f>IF(Lists!$B19="", "",Lists!$B19 )</f>
        <v>Idioms</v>
      </c>
      <c r="C13" s="12" t="e">
        <f t="shared" si="8"/>
        <v>#REF!</v>
      </c>
      <c r="D13" s="13" t="e">
        <f t="shared" si="0"/>
        <v>#REF!</v>
      </c>
      <c r="E13" s="18" t="e">
        <f t="shared" si="1"/>
        <v>#REF!</v>
      </c>
      <c r="I13" s="41"/>
      <c r="J13" s="11" t="str">
        <f>IF(Lists!$B19="", "",Lists!$B19 )</f>
        <v>Idioms</v>
      </c>
      <c r="K13" s="12" t="e">
        <f t="shared" si="2"/>
        <v>#REF!</v>
      </c>
      <c r="L13" s="13" t="e">
        <f t="shared" si="3"/>
        <v>#REF!</v>
      </c>
      <c r="M13" s="18" t="e">
        <f t="shared" si="4"/>
        <v>#REF!</v>
      </c>
      <c r="O13" s="41"/>
      <c r="P13" s="11" t="str">
        <f>IF(Lists!$B19="", "",Lists!$B19 )</f>
        <v>Idioms</v>
      </c>
      <c r="Q13" s="12" t="e">
        <f t="shared" si="5"/>
        <v>#REF!</v>
      </c>
      <c r="R13" s="13" t="e">
        <f t="shared" si="6"/>
        <v>#REF!</v>
      </c>
      <c r="S13" s="18" t="e">
        <f t="shared" si="7"/>
        <v>#REF!</v>
      </c>
    </row>
    <row r="14" spans="1:19" ht="16" thickBot="1" x14ac:dyDescent="0.25">
      <c r="A14" s="41"/>
      <c r="B14" s="11" t="str">
        <f>IF(Lists!$B20="", "",Lists!$B20 )</f>
        <v>If-Then</v>
      </c>
      <c r="C14" s="12" t="e">
        <f t="shared" si="8"/>
        <v>#REF!</v>
      </c>
      <c r="D14" s="13" t="e">
        <f t="shared" si="0"/>
        <v>#REF!</v>
      </c>
      <c r="E14" s="14" t="e">
        <f t="shared" si="1"/>
        <v>#REF!</v>
      </c>
      <c r="I14" s="41"/>
      <c r="J14" s="11" t="str">
        <f>IF(Lists!$B20="", "",Lists!$B20 )</f>
        <v>If-Then</v>
      </c>
      <c r="K14" s="12" t="e">
        <f t="shared" si="2"/>
        <v>#REF!</v>
      </c>
      <c r="L14" s="13" t="e">
        <f t="shared" si="3"/>
        <v>#REF!</v>
      </c>
      <c r="M14" s="14" t="e">
        <f t="shared" si="4"/>
        <v>#REF!</v>
      </c>
      <c r="O14" s="41"/>
      <c r="P14" s="11" t="str">
        <f>IF(Lists!$B20="", "",Lists!$B20 )</f>
        <v>If-Then</v>
      </c>
      <c r="Q14" s="12" t="e">
        <f t="shared" si="5"/>
        <v>#REF!</v>
      </c>
      <c r="R14" s="13" t="e">
        <f t="shared" si="6"/>
        <v>#REF!</v>
      </c>
      <c r="S14" s="14" t="e">
        <f t="shared" si="7"/>
        <v>#REF!</v>
      </c>
    </row>
    <row r="15" spans="1:19" ht="16" thickBot="1" x14ac:dyDescent="0.25">
      <c r="A15" s="41"/>
      <c r="B15" s="11" t="str">
        <f>IF(Lists!$B21="", "",Lists!$B21 )</f>
        <v>Infinitive</v>
      </c>
      <c r="C15" s="12" t="e">
        <f t="shared" si="8"/>
        <v>#REF!</v>
      </c>
      <c r="D15" s="13" t="e">
        <f t="shared" si="0"/>
        <v>#REF!</v>
      </c>
      <c r="E15" s="18" t="e">
        <f t="shared" si="1"/>
        <v>#REF!</v>
      </c>
      <c r="I15" s="41"/>
      <c r="J15" s="11" t="str">
        <f>IF(Lists!$B21="", "",Lists!$B21 )</f>
        <v>Infinitive</v>
      </c>
      <c r="K15" s="12" t="e">
        <f t="shared" si="2"/>
        <v>#REF!</v>
      </c>
      <c r="L15" s="13" t="e">
        <f t="shared" si="3"/>
        <v>#REF!</v>
      </c>
      <c r="M15" s="18" t="e">
        <f t="shared" si="4"/>
        <v>#REF!</v>
      </c>
      <c r="O15" s="41"/>
      <c r="P15" s="11" t="str">
        <f>IF(Lists!$B21="", "",Lists!$B21 )</f>
        <v>Infinitive</v>
      </c>
      <c r="Q15" s="12" t="e">
        <f t="shared" si="5"/>
        <v>#REF!</v>
      </c>
      <c r="R15" s="13" t="e">
        <f t="shared" si="6"/>
        <v>#REF!</v>
      </c>
      <c r="S15" s="18" t="e">
        <f t="shared" si="7"/>
        <v>#REF!</v>
      </c>
    </row>
    <row r="16" spans="1:19" ht="16" thickBot="1" x14ac:dyDescent="0.25">
      <c r="A16" s="41"/>
      <c r="B16" s="11" t="str">
        <f>IF(Lists!$B22="", "",Lists!$B22 )</f>
        <v>Meaning</v>
      </c>
      <c r="C16" s="12" t="e">
        <f t="shared" si="8"/>
        <v>#REF!</v>
      </c>
      <c r="D16" s="13" t="e">
        <f t="shared" si="0"/>
        <v>#REF!</v>
      </c>
      <c r="E16" s="14" t="e">
        <f t="shared" si="1"/>
        <v>#REF!</v>
      </c>
      <c r="I16" s="41"/>
      <c r="J16" s="11" t="str">
        <f>IF(Lists!$B22="", "",Lists!$B22 )</f>
        <v>Meaning</v>
      </c>
      <c r="K16" s="12" t="e">
        <f t="shared" si="2"/>
        <v>#REF!</v>
      </c>
      <c r="L16" s="13" t="e">
        <f t="shared" si="3"/>
        <v>#REF!</v>
      </c>
      <c r="M16" s="14" t="e">
        <f t="shared" si="4"/>
        <v>#REF!</v>
      </c>
      <c r="O16" s="41"/>
      <c r="P16" s="11" t="str">
        <f>IF(Lists!$B22="", "",Lists!$B22 )</f>
        <v>Meaning</v>
      </c>
      <c r="Q16" s="12" t="e">
        <f t="shared" si="5"/>
        <v>#REF!</v>
      </c>
      <c r="R16" s="13" t="e">
        <f t="shared" si="6"/>
        <v>#REF!</v>
      </c>
      <c r="S16" s="14" t="e">
        <f t="shared" si="7"/>
        <v>#REF!</v>
      </c>
    </row>
    <row r="17" spans="1:19" ht="16" thickBot="1" x14ac:dyDescent="0.25">
      <c r="A17" s="41"/>
      <c r="B17" s="11" t="str">
        <f>IF(Lists!$B23="", "",Lists!$B23 )</f>
        <v>Modifiers</v>
      </c>
      <c r="C17" s="12" t="e">
        <f t="shared" si="8"/>
        <v>#REF!</v>
      </c>
      <c r="D17" s="13" t="e">
        <f t="shared" si="0"/>
        <v>#REF!</v>
      </c>
      <c r="E17" s="18" t="e">
        <f t="shared" si="1"/>
        <v>#REF!</v>
      </c>
      <c r="I17" s="41"/>
      <c r="J17" s="11" t="str">
        <f>IF(Lists!$B23="", "",Lists!$B23 )</f>
        <v>Modifiers</v>
      </c>
      <c r="K17" s="12" t="e">
        <f t="shared" si="2"/>
        <v>#REF!</v>
      </c>
      <c r="L17" s="13" t="e">
        <f t="shared" si="3"/>
        <v>#REF!</v>
      </c>
      <c r="M17" s="18" t="e">
        <f t="shared" si="4"/>
        <v>#REF!</v>
      </c>
      <c r="O17" s="41"/>
      <c r="P17" s="11" t="str">
        <f>IF(Lists!$B23="", "",Lists!$B23 )</f>
        <v>Modifiers</v>
      </c>
      <c r="Q17" s="12" t="e">
        <f t="shared" si="5"/>
        <v>#REF!</v>
      </c>
      <c r="R17" s="13" t="e">
        <f t="shared" si="6"/>
        <v>#REF!</v>
      </c>
      <c r="S17" s="18" t="e">
        <f t="shared" si="7"/>
        <v>#REF!</v>
      </c>
    </row>
    <row r="18" spans="1:19" ht="16" thickBot="1" x14ac:dyDescent="0.25">
      <c r="A18" s="41"/>
      <c r="B18" s="11" t="str">
        <f>IF(Lists!$B24="", "",Lists!$B24 )</f>
        <v>Nouns</v>
      </c>
      <c r="C18" s="12" t="e">
        <f t="shared" si="8"/>
        <v>#REF!</v>
      </c>
      <c r="D18" s="13" t="e">
        <f t="shared" si="0"/>
        <v>#REF!</v>
      </c>
      <c r="E18" s="14" t="e">
        <f t="shared" si="1"/>
        <v>#REF!</v>
      </c>
      <c r="I18" s="41"/>
      <c r="J18" s="11" t="str">
        <f>IF(Lists!$B24="", "",Lists!$B24 )</f>
        <v>Nouns</v>
      </c>
      <c r="K18" s="12" t="e">
        <f t="shared" si="2"/>
        <v>#REF!</v>
      </c>
      <c r="L18" s="13" t="e">
        <f t="shared" si="3"/>
        <v>#REF!</v>
      </c>
      <c r="M18" s="14" t="e">
        <f t="shared" si="4"/>
        <v>#REF!</v>
      </c>
      <c r="O18" s="41"/>
      <c r="P18" s="11" t="str">
        <f>IF(Lists!$B24="", "",Lists!$B24 )</f>
        <v>Nouns</v>
      </c>
      <c r="Q18" s="12" t="e">
        <f t="shared" si="5"/>
        <v>#REF!</v>
      </c>
      <c r="R18" s="13" t="e">
        <f t="shared" si="6"/>
        <v>#REF!</v>
      </c>
      <c r="S18" s="14" t="e">
        <f t="shared" si="7"/>
        <v>#REF!</v>
      </c>
    </row>
    <row r="19" spans="1:19" ht="16" thickBot="1" x14ac:dyDescent="0.25">
      <c r="A19" s="41"/>
      <c r="B19" s="11" t="str">
        <f>IF(Lists!$B25="", "",Lists!$B25 )</f>
        <v>Pronouns</v>
      </c>
      <c r="C19" s="12" t="e">
        <f t="shared" si="8"/>
        <v>#REF!</v>
      </c>
      <c r="D19" s="13" t="e">
        <f t="shared" si="0"/>
        <v>#REF!</v>
      </c>
      <c r="E19" s="14" t="e">
        <f t="shared" si="1"/>
        <v>#REF!</v>
      </c>
      <c r="I19" s="41"/>
      <c r="J19" s="11" t="str">
        <f>IF(Lists!$B25="", "",Lists!$B25 )</f>
        <v>Pronouns</v>
      </c>
      <c r="K19" s="12" t="e">
        <f t="shared" si="2"/>
        <v>#REF!</v>
      </c>
      <c r="L19" s="13" t="e">
        <f t="shared" si="3"/>
        <v>#REF!</v>
      </c>
      <c r="M19" s="14" t="e">
        <f t="shared" si="4"/>
        <v>#REF!</v>
      </c>
      <c r="O19" s="41"/>
      <c r="P19" s="11" t="str">
        <f>IF(Lists!$B25="", "",Lists!$B25 )</f>
        <v>Pronouns</v>
      </c>
      <c r="Q19" s="12" t="e">
        <f t="shared" si="5"/>
        <v>#REF!</v>
      </c>
      <c r="R19" s="13" t="e">
        <f t="shared" si="6"/>
        <v>#REF!</v>
      </c>
      <c r="S19" s="14" t="e">
        <f t="shared" si="7"/>
        <v>#REF!</v>
      </c>
    </row>
    <row r="20" spans="1:19" ht="16" thickBot="1" x14ac:dyDescent="0.25">
      <c r="A20" s="41"/>
      <c r="B20" s="11" t="str">
        <f>IF(Lists!$B26="", "",Lists!$B26 )</f>
        <v>Parallel Structure</v>
      </c>
      <c r="C20" s="12" t="e">
        <f t="shared" si="8"/>
        <v>#REF!</v>
      </c>
      <c r="D20" s="13" t="e">
        <f t="shared" si="0"/>
        <v>#REF!</v>
      </c>
      <c r="E20" s="14" t="e">
        <f t="shared" si="1"/>
        <v>#REF!</v>
      </c>
      <c r="I20" s="41"/>
      <c r="J20" s="11" t="str">
        <f>IF(Lists!$B26="", "",Lists!$B26 )</f>
        <v>Parallel Structure</v>
      </c>
      <c r="K20" s="12" t="e">
        <f t="shared" si="2"/>
        <v>#REF!</v>
      </c>
      <c r="L20" s="13" t="e">
        <f t="shared" si="3"/>
        <v>#REF!</v>
      </c>
      <c r="M20" s="14" t="e">
        <f t="shared" si="4"/>
        <v>#REF!</v>
      </c>
      <c r="O20" s="41"/>
      <c r="P20" s="11" t="str">
        <f>IF(Lists!$B26="", "",Lists!$B26 )</f>
        <v>Parallel Structure</v>
      </c>
      <c r="Q20" s="12" t="e">
        <f t="shared" si="5"/>
        <v>#REF!</v>
      </c>
      <c r="R20" s="13" t="e">
        <f t="shared" si="6"/>
        <v>#REF!</v>
      </c>
      <c r="S20" s="14" t="e">
        <f t="shared" si="7"/>
        <v>#REF!</v>
      </c>
    </row>
    <row r="21" spans="1:19" ht="16" thickBot="1" x14ac:dyDescent="0.25">
      <c r="A21" s="41"/>
      <c r="B21" s="11" t="str">
        <f>IF(Lists!$B27="", "",Lists!$B27 )</f>
        <v>Participle Parallelism</v>
      </c>
      <c r="C21" s="12" t="e">
        <f t="shared" si="8"/>
        <v>#REF!</v>
      </c>
      <c r="D21" s="13" t="e">
        <f t="shared" si="0"/>
        <v>#REF!</v>
      </c>
      <c r="E21" s="14" t="e">
        <f t="shared" si="1"/>
        <v>#REF!</v>
      </c>
      <c r="I21" s="41"/>
      <c r="J21" s="11" t="str">
        <f>IF(Lists!$B27="", "",Lists!$B27 )</f>
        <v>Participle Parallelism</v>
      </c>
      <c r="K21" s="12" t="e">
        <f t="shared" si="2"/>
        <v>#REF!</v>
      </c>
      <c r="L21" s="13" t="e">
        <f t="shared" si="3"/>
        <v>#REF!</v>
      </c>
      <c r="M21" s="14" t="e">
        <f t="shared" si="4"/>
        <v>#REF!</v>
      </c>
      <c r="O21" s="41"/>
      <c r="P21" s="11" t="str">
        <f>IF(Lists!$B27="", "",Lists!$B27 )</f>
        <v>Participle Parallelism</v>
      </c>
      <c r="Q21" s="12" t="e">
        <f t="shared" si="5"/>
        <v>#REF!</v>
      </c>
      <c r="R21" s="13" t="e">
        <f t="shared" si="6"/>
        <v>#REF!</v>
      </c>
      <c r="S21" s="14" t="e">
        <f t="shared" si="7"/>
        <v>#REF!</v>
      </c>
    </row>
    <row r="22" spans="1:19" ht="16" thickBot="1" x14ac:dyDescent="0.25">
      <c r="A22" s="41"/>
      <c r="B22" s="11" t="str">
        <f>IF(Lists!$B28="", "",Lists!$B28 )</f>
        <v>Punctuation</v>
      </c>
      <c r="C22" s="12" t="e">
        <f t="shared" si="8"/>
        <v>#REF!</v>
      </c>
      <c r="D22" s="13" t="e">
        <f t="shared" si="0"/>
        <v>#REF!</v>
      </c>
      <c r="E22" s="14" t="e">
        <f t="shared" si="1"/>
        <v>#REF!</v>
      </c>
      <c r="I22" s="41"/>
      <c r="J22" s="11" t="str">
        <f>IF(Lists!$B28="", "",Lists!$B28 )</f>
        <v>Punctuation</v>
      </c>
      <c r="K22" s="12" t="e">
        <f t="shared" si="2"/>
        <v>#REF!</v>
      </c>
      <c r="L22" s="13" t="e">
        <f t="shared" si="3"/>
        <v>#REF!</v>
      </c>
      <c r="M22" s="14" t="e">
        <f t="shared" si="4"/>
        <v>#REF!</v>
      </c>
      <c r="O22" s="41"/>
      <c r="P22" s="11" t="str">
        <f>IF(Lists!$B28="", "",Lists!$B28 )</f>
        <v>Punctuation</v>
      </c>
      <c r="Q22" s="12" t="e">
        <f t="shared" si="5"/>
        <v>#REF!</v>
      </c>
      <c r="R22" s="13" t="e">
        <f t="shared" si="6"/>
        <v>#REF!</v>
      </c>
      <c r="S22" s="14" t="e">
        <f t="shared" si="7"/>
        <v>#REF!</v>
      </c>
    </row>
    <row r="23" spans="1:19" ht="16" thickBot="1" x14ac:dyDescent="0.25">
      <c r="A23" s="41"/>
      <c r="B23" s="11" t="str">
        <f>IF(Lists!$B29="", "",Lists!$B29 )</f>
        <v>Redundancy</v>
      </c>
      <c r="C23" s="12" t="e">
        <f t="shared" si="8"/>
        <v>#REF!</v>
      </c>
      <c r="D23" s="13" t="e">
        <f t="shared" si="0"/>
        <v>#REF!</v>
      </c>
      <c r="E23" s="14" t="e">
        <f t="shared" si="1"/>
        <v>#REF!</v>
      </c>
      <c r="I23" s="41"/>
      <c r="J23" s="11" t="str">
        <f>IF(Lists!$B29="", "",Lists!$B29 )</f>
        <v>Redundancy</v>
      </c>
      <c r="K23" s="12" t="e">
        <f t="shared" si="2"/>
        <v>#REF!</v>
      </c>
      <c r="L23" s="13" t="e">
        <f t="shared" si="3"/>
        <v>#REF!</v>
      </c>
      <c r="M23" s="14" t="e">
        <f t="shared" si="4"/>
        <v>#REF!</v>
      </c>
      <c r="O23" s="41"/>
      <c r="P23" s="11" t="str">
        <f>IF(Lists!$B29="", "",Lists!$B29 )</f>
        <v>Redundancy</v>
      </c>
      <c r="Q23" s="12" t="e">
        <f t="shared" si="5"/>
        <v>#REF!</v>
      </c>
      <c r="R23" s="13" t="e">
        <f t="shared" si="6"/>
        <v>#REF!</v>
      </c>
      <c r="S23" s="14" t="e">
        <f t="shared" si="7"/>
        <v>#REF!</v>
      </c>
    </row>
    <row r="24" spans="1:19" ht="16" thickBot="1" x14ac:dyDescent="0.25">
      <c r="A24" s="41"/>
      <c r="B24" s="11" t="str">
        <f>IF(Lists!$B30="", "",Lists!$B30 )</f>
        <v>Subject Verb Agreement</v>
      </c>
      <c r="C24" s="12" t="e">
        <f t="shared" si="8"/>
        <v>#REF!</v>
      </c>
      <c r="D24" s="13" t="e">
        <f t="shared" si="0"/>
        <v>#REF!</v>
      </c>
      <c r="E24" s="14" t="e">
        <f t="shared" si="1"/>
        <v>#REF!</v>
      </c>
      <c r="I24" s="41"/>
      <c r="J24" s="11" t="str">
        <f>IF(Lists!$B30="", "",Lists!$B30 )</f>
        <v>Subject Verb Agreement</v>
      </c>
      <c r="K24" s="12" t="e">
        <f t="shared" si="2"/>
        <v>#REF!</v>
      </c>
      <c r="L24" s="13" t="e">
        <f t="shared" si="3"/>
        <v>#REF!</v>
      </c>
      <c r="M24" s="14" t="e">
        <f t="shared" si="4"/>
        <v>#REF!</v>
      </c>
      <c r="O24" s="41"/>
      <c r="P24" s="11" t="str">
        <f>IF(Lists!$B30="", "",Lists!$B30 )</f>
        <v>Subject Verb Agreement</v>
      </c>
      <c r="Q24" s="12" t="e">
        <f t="shared" si="5"/>
        <v>#REF!</v>
      </c>
      <c r="R24" s="13" t="e">
        <f t="shared" si="6"/>
        <v>#REF!</v>
      </c>
      <c r="S24" s="14" t="e">
        <f t="shared" si="7"/>
        <v>#REF!</v>
      </c>
    </row>
    <row r="25" spans="1:19" ht="16" thickBot="1" x14ac:dyDescent="0.25">
      <c r="A25" s="41"/>
      <c r="B25" s="11" t="str">
        <f>IF(Lists!$B31="", "",Lists!$B31 )</f>
        <v>Subjunctive</v>
      </c>
      <c r="C25" s="12" t="e">
        <f t="shared" si="8"/>
        <v>#REF!</v>
      </c>
      <c r="D25" s="13" t="e">
        <f t="shared" si="0"/>
        <v>#REF!</v>
      </c>
      <c r="E25" s="14" t="e">
        <f t="shared" si="1"/>
        <v>#REF!</v>
      </c>
      <c r="I25" s="41"/>
      <c r="J25" s="11" t="str">
        <f>IF(Lists!$B31="", "",Lists!$B31 )</f>
        <v>Subjunctive</v>
      </c>
      <c r="K25" s="12" t="e">
        <f t="shared" si="2"/>
        <v>#REF!</v>
      </c>
      <c r="L25" s="13" t="e">
        <f t="shared" si="3"/>
        <v>#REF!</v>
      </c>
      <c r="M25" s="14" t="e">
        <f t="shared" si="4"/>
        <v>#REF!</v>
      </c>
      <c r="O25" s="41"/>
      <c r="P25" s="11" t="str">
        <f>IF(Lists!$B31="", "",Lists!$B31 )</f>
        <v>Subjunctive</v>
      </c>
      <c r="Q25" s="12" t="e">
        <f t="shared" si="5"/>
        <v>#REF!</v>
      </c>
      <c r="R25" s="13" t="e">
        <f t="shared" si="6"/>
        <v>#REF!</v>
      </c>
      <c r="S25" s="14" t="e">
        <f t="shared" si="7"/>
        <v>#REF!</v>
      </c>
    </row>
    <row r="26" spans="1:19" ht="16" thickBot="1" x14ac:dyDescent="0.25">
      <c r="A26" s="41"/>
      <c r="B26" s="11" t="str">
        <f>IF(Lists!$B32="", "",Lists!$B32 )</f>
        <v>Such as/Like</v>
      </c>
      <c r="C26" s="12" t="e">
        <f t="shared" si="8"/>
        <v>#REF!</v>
      </c>
      <c r="D26" s="13" t="e">
        <f t="shared" si="0"/>
        <v>#REF!</v>
      </c>
      <c r="E26" s="14" t="e">
        <f t="shared" si="1"/>
        <v>#REF!</v>
      </c>
      <c r="I26" s="41"/>
      <c r="J26" s="11" t="str">
        <f>IF(Lists!$B32="", "",Lists!$B32 )</f>
        <v>Such as/Like</v>
      </c>
      <c r="K26" s="12" t="e">
        <f t="shared" si="2"/>
        <v>#REF!</v>
      </c>
      <c r="L26" s="13" t="e">
        <f t="shared" si="3"/>
        <v>#REF!</v>
      </c>
      <c r="M26" s="14" t="e">
        <f t="shared" si="4"/>
        <v>#REF!</v>
      </c>
      <c r="O26" s="41"/>
      <c r="P26" s="11" t="str">
        <f>IF(Lists!$B32="", "",Lists!$B32 )</f>
        <v>Such as/Like</v>
      </c>
      <c r="Q26" s="12" t="e">
        <f t="shared" si="5"/>
        <v>#REF!</v>
      </c>
      <c r="R26" s="13" t="e">
        <f t="shared" si="6"/>
        <v>#REF!</v>
      </c>
      <c r="S26" s="14" t="e">
        <f t="shared" si="7"/>
        <v>#REF!</v>
      </c>
    </row>
    <row r="27" spans="1:19" ht="16" thickBot="1" x14ac:dyDescent="0.25">
      <c r="A27" s="41"/>
      <c r="B27" s="11" t="str">
        <f>IF(Lists!$B33="", "",Lists!$B33 )</f>
        <v>Use of Being</v>
      </c>
      <c r="C27" s="12" t="e">
        <f t="shared" si="8"/>
        <v>#REF!</v>
      </c>
      <c r="D27" s="13" t="e">
        <f t="shared" si="0"/>
        <v>#REF!</v>
      </c>
      <c r="E27" s="14" t="e">
        <f t="shared" si="1"/>
        <v>#REF!</v>
      </c>
      <c r="I27" s="41"/>
      <c r="J27" s="11" t="str">
        <f>IF(Lists!$B33="", "",Lists!$B33 )</f>
        <v>Use of Being</v>
      </c>
      <c r="K27" s="12" t="e">
        <f t="shared" si="2"/>
        <v>#REF!</v>
      </c>
      <c r="L27" s="13" t="e">
        <f t="shared" si="3"/>
        <v>#REF!</v>
      </c>
      <c r="M27" s="14" t="e">
        <f t="shared" si="4"/>
        <v>#REF!</v>
      </c>
      <c r="O27" s="41"/>
      <c r="P27" s="11" t="str">
        <f>IF(Lists!$B33="", "",Lists!$B33 )</f>
        <v>Use of Being</v>
      </c>
      <c r="Q27" s="12" t="e">
        <f t="shared" si="5"/>
        <v>#REF!</v>
      </c>
      <c r="R27" s="13" t="e">
        <f t="shared" si="6"/>
        <v>#REF!</v>
      </c>
      <c r="S27" s="14" t="e">
        <f t="shared" si="7"/>
        <v>#REF!</v>
      </c>
    </row>
    <row r="28" spans="1:19" ht="16" thickBot="1" x14ac:dyDescent="0.25">
      <c r="A28" s="41"/>
      <c r="B28" s="11" t="str">
        <f>IF(Lists!$B34="", "",Lists!$B34 )</f>
        <v>Verb Tense/Form</v>
      </c>
      <c r="C28" s="12" t="e">
        <f t="shared" si="8"/>
        <v>#REF!</v>
      </c>
      <c r="D28" s="13" t="e">
        <f t="shared" si="0"/>
        <v>#REF!</v>
      </c>
      <c r="E28" s="14" t="e">
        <f t="shared" si="1"/>
        <v>#REF!</v>
      </c>
      <c r="I28" s="41"/>
      <c r="J28" s="11" t="str">
        <f>IF(Lists!$B34="", "",Lists!$B34 )</f>
        <v>Verb Tense/Form</v>
      </c>
      <c r="K28" s="12" t="e">
        <f t="shared" si="2"/>
        <v>#REF!</v>
      </c>
      <c r="L28" s="13" t="e">
        <f t="shared" si="3"/>
        <v>#REF!</v>
      </c>
      <c r="M28" s="14" t="e">
        <f t="shared" si="4"/>
        <v>#REF!</v>
      </c>
      <c r="O28" s="41"/>
      <c r="P28" s="11" t="str">
        <f>IF(Lists!$B34="", "",Lists!$B34 )</f>
        <v>Verb Tense/Form</v>
      </c>
      <c r="Q28" s="12" t="e">
        <f t="shared" si="5"/>
        <v>#REF!</v>
      </c>
      <c r="R28" s="13" t="e">
        <f t="shared" si="6"/>
        <v>#REF!</v>
      </c>
      <c r="S28" s="14" t="e">
        <f t="shared" si="7"/>
        <v>#REF!</v>
      </c>
    </row>
    <row r="29" spans="1:19" ht="16" thickBot="1" x14ac:dyDescent="0.25">
      <c r="A29" s="41"/>
      <c r="B29" s="11" t="str">
        <f>IF(Lists!$B35="", "",Lists!$B35 )</f>
        <v>Verb Voice</v>
      </c>
      <c r="C29" s="12" t="e">
        <f t="shared" si="8"/>
        <v>#REF!</v>
      </c>
      <c r="D29" s="13" t="e">
        <f t="shared" si="0"/>
        <v>#REF!</v>
      </c>
      <c r="E29" s="14" t="e">
        <f t="shared" si="1"/>
        <v>#REF!</v>
      </c>
      <c r="I29" s="41"/>
      <c r="J29" s="11" t="str">
        <f>IF(Lists!$B35="", "",Lists!$B35 )</f>
        <v>Verb Voice</v>
      </c>
      <c r="K29" s="12" t="e">
        <f t="shared" si="2"/>
        <v>#REF!</v>
      </c>
      <c r="L29" s="13" t="e">
        <f t="shared" si="3"/>
        <v>#REF!</v>
      </c>
      <c r="M29" s="14" t="e">
        <f t="shared" si="4"/>
        <v>#REF!</v>
      </c>
      <c r="O29" s="41"/>
      <c r="P29" s="11" t="str">
        <f>IF(Lists!$B35="", "",Lists!$B35 )</f>
        <v>Verb Voice</v>
      </c>
      <c r="Q29" s="12" t="e">
        <f t="shared" si="5"/>
        <v>#REF!</v>
      </c>
      <c r="R29" s="13" t="e">
        <f t="shared" si="6"/>
        <v>#REF!</v>
      </c>
      <c r="S29" s="14" t="e">
        <f t="shared" si="7"/>
        <v>#REF!</v>
      </c>
    </row>
    <row r="30" spans="1:19" ht="16" thickBot="1" x14ac:dyDescent="0.25">
      <c r="A30" s="42"/>
      <c r="B30" s="11" t="str">
        <f>IF(Lists!$B36="", "",Lists!$B36 )</f>
        <v>Which/That</v>
      </c>
      <c r="C30" s="12" t="e">
        <f t="shared" si="8"/>
        <v>#REF!</v>
      </c>
      <c r="D30" s="13" t="e">
        <f t="shared" si="0"/>
        <v>#REF!</v>
      </c>
      <c r="E30" s="14" t="e">
        <f t="shared" si="1"/>
        <v>#REF!</v>
      </c>
      <c r="I30" s="42"/>
      <c r="J30" s="11" t="str">
        <f>IF(Lists!$B36="", "",Lists!$B36 )</f>
        <v>Which/That</v>
      </c>
      <c r="K30" s="12" t="e">
        <f t="shared" si="2"/>
        <v>#REF!</v>
      </c>
      <c r="L30" s="13" t="e">
        <f t="shared" si="3"/>
        <v>#REF!</v>
      </c>
      <c r="M30" s="14" t="e">
        <f t="shared" si="4"/>
        <v>#REF!</v>
      </c>
      <c r="O30" s="42"/>
      <c r="P30" s="11" t="str">
        <f>IF(Lists!$B36="", "",Lists!$B36 )</f>
        <v>Which/That</v>
      </c>
      <c r="Q30" s="12" t="e">
        <f t="shared" si="5"/>
        <v>#REF!</v>
      </c>
      <c r="R30" s="13" t="e">
        <f t="shared" si="6"/>
        <v>#REF!</v>
      </c>
      <c r="S30" s="14" t="e">
        <f t="shared" si="7"/>
        <v>#REF!</v>
      </c>
    </row>
    <row r="31" spans="1:19" ht="16" thickBot="1" x14ac:dyDescent="0.25">
      <c r="A31" s="28" t="s">
        <v>64</v>
      </c>
      <c r="B31" s="29"/>
      <c r="C31" s="12" t="e">
        <f>COUNTIFS(DiffR,$A$2,TypeR,$A$4)</f>
        <v>#REF!</v>
      </c>
      <c r="D31" s="13" t="e">
        <f>COUNTIFS(DiffR,$A$2,TypeR,$A$4,CorrectR,"Correct")</f>
        <v>#REF!</v>
      </c>
      <c r="E31" s="33" t="e">
        <f t="shared" si="1"/>
        <v>#REF!</v>
      </c>
      <c r="I31" s="28" t="s">
        <v>64</v>
      </c>
      <c r="J31" s="29"/>
      <c r="K31" s="12" t="e">
        <f>COUNTIFS(DiffR,$I$2,TypeR,$I$4)</f>
        <v>#REF!</v>
      </c>
      <c r="L31" s="13" t="e">
        <f>COUNTIFS(DiffR,$I$2,TypeR,$I$4,CorrectR,"Correct")</f>
        <v>#REF!</v>
      </c>
      <c r="M31" s="33" t="e">
        <f t="shared" si="4"/>
        <v>#REF!</v>
      </c>
      <c r="O31" s="28" t="s">
        <v>64</v>
      </c>
      <c r="P31" s="29"/>
      <c r="Q31" s="12" t="e">
        <f>COUNTIFS(DiffR,$O$2,TypeR,$O$4)</f>
        <v>#REF!</v>
      </c>
      <c r="R31" s="13" t="e">
        <f>COUNTIFS(DiffR,$O$2,TypeR,$O$4,CorrectR,"Correct")</f>
        <v>#REF!</v>
      </c>
      <c r="S31" s="33" t="e">
        <f t="shared" si="7"/>
        <v>#REF!</v>
      </c>
    </row>
  </sheetData>
  <mergeCells count="9">
    <mergeCell ref="A4:A30"/>
    <mergeCell ref="I4:I30"/>
    <mergeCell ref="O4:O30"/>
    <mergeCell ref="A1:E1"/>
    <mergeCell ref="I1:M1"/>
    <mergeCell ref="O1:S1"/>
    <mergeCell ref="A2:E2"/>
    <mergeCell ref="I2:M2"/>
    <mergeCell ref="O2:S2"/>
  </mergeCells>
  <conditionalFormatting sqref="M4:M31">
    <cfRule type="cellIs" dxfId="26" priority="5" stopIfTrue="1" operator="lessThan">
      <formula>0.7</formula>
    </cfRule>
  </conditionalFormatting>
  <conditionalFormatting sqref="S4:S30">
    <cfRule type="cellIs" dxfId="25" priority="4" stopIfTrue="1" operator="lessThan">
      <formula>0.7</formula>
    </cfRule>
  </conditionalFormatting>
  <conditionalFormatting sqref="S31">
    <cfRule type="cellIs" dxfId="24" priority="3" stopIfTrue="1" operator="lessThan">
      <formula>0.7</formula>
    </cfRule>
  </conditionalFormatting>
  <conditionalFormatting sqref="E4:E30">
    <cfRule type="cellIs" dxfId="23" priority="2" stopIfTrue="1" operator="lessThan">
      <formula>0.7</formula>
    </cfRule>
  </conditionalFormatting>
  <conditionalFormatting sqref="E31">
    <cfRule type="cellIs" dxfId="22" priority="1" stopIfTrue="1" operator="lessThan">
      <formula>0.7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4B3F0-2FCE-2A49-B7DE-1B3A8E87806D}">
  <dimension ref="A1:U49"/>
  <sheetViews>
    <sheetView zoomScale="57" workbookViewId="0">
      <selection activeCell="B9" sqref="B9"/>
    </sheetView>
  </sheetViews>
  <sheetFormatPr baseColWidth="10" defaultRowHeight="15" x14ac:dyDescent="0.2"/>
  <cols>
    <col min="1" max="1" width="18.33203125" bestFit="1" customWidth="1"/>
    <col min="2" max="2" width="26.1640625" customWidth="1"/>
    <col min="9" max="9" width="18.5" bestFit="1" customWidth="1"/>
    <col min="10" max="10" width="18.1640625" bestFit="1" customWidth="1"/>
    <col min="17" max="17" width="18.5" bestFit="1" customWidth="1"/>
    <col min="18" max="18" width="18.1640625" bestFit="1" customWidth="1"/>
  </cols>
  <sheetData>
    <row r="1" spans="1:5" x14ac:dyDescent="0.2">
      <c r="A1" s="37" t="s">
        <v>68</v>
      </c>
      <c r="B1" s="38"/>
      <c r="C1" s="38"/>
      <c r="D1" s="38"/>
      <c r="E1" s="39"/>
    </row>
    <row r="2" spans="1:5" ht="16" thickBot="1" x14ac:dyDescent="0.25">
      <c r="A2" s="8" t="s">
        <v>62</v>
      </c>
      <c r="B2" s="9" t="s">
        <v>63</v>
      </c>
      <c r="C2" s="9" t="s">
        <v>64</v>
      </c>
      <c r="D2" s="9" t="s">
        <v>24</v>
      </c>
      <c r="E2" s="10" t="s">
        <v>65</v>
      </c>
    </row>
    <row r="3" spans="1:5" ht="16" thickBot="1" x14ac:dyDescent="0.25">
      <c r="A3" s="40" t="s">
        <v>11</v>
      </c>
      <c r="B3" s="11" t="str">
        <f>IF(Lists!$C10="", "",Lists!$C10)</f>
        <v>Assumption</v>
      </c>
      <c r="C3" s="12" t="e">
        <f t="shared" ref="C3:C18" si="0">COUNTIFS(TypeR,$A$3,SubTypeR,"*"&amp;B3&amp;"*")</f>
        <v>#REF!</v>
      </c>
      <c r="D3" s="13" t="e">
        <f t="shared" ref="D3:D18" si="1">COUNTIFS(TypeR,$A$3,SubTypeR,"*"&amp;B3&amp;"*",CorrectR,"Correct")</f>
        <v>#REF!</v>
      </c>
      <c r="E3" s="14" t="e">
        <f t="shared" ref="E3:E19" si="2">IF(AND(C3&lt;&gt;0, C3&lt;&gt; ""),D3/C3,"")</f>
        <v>#REF!</v>
      </c>
    </row>
    <row r="4" spans="1:5" ht="16" thickBot="1" x14ac:dyDescent="0.25">
      <c r="A4" s="41"/>
      <c r="B4" s="11" t="str">
        <f>IF(Lists!$C11="", "",Lists!$C11)</f>
        <v>Bold Face CR</v>
      </c>
      <c r="C4" s="12" t="e">
        <f t="shared" si="0"/>
        <v>#REF!</v>
      </c>
      <c r="D4" s="13" t="e">
        <f t="shared" si="1"/>
        <v>#REF!</v>
      </c>
      <c r="E4" s="14" t="e">
        <f t="shared" si="2"/>
        <v>#REF!</v>
      </c>
    </row>
    <row r="5" spans="1:5" ht="16" thickBot="1" x14ac:dyDescent="0.25">
      <c r="A5" s="41"/>
      <c r="B5" s="11" t="str">
        <f>IF(Lists!$C12="", "",Lists!$C12)</f>
        <v>Cause and Effect</v>
      </c>
      <c r="C5" s="12" t="e">
        <f t="shared" si="0"/>
        <v>#REF!</v>
      </c>
      <c r="D5" s="13" t="e">
        <f t="shared" si="1"/>
        <v>#REF!</v>
      </c>
      <c r="E5" s="14" t="e">
        <f t="shared" si="2"/>
        <v>#REF!</v>
      </c>
    </row>
    <row r="6" spans="1:5" ht="16" thickBot="1" x14ac:dyDescent="0.25">
      <c r="A6" s="41"/>
      <c r="B6" s="11" t="str">
        <f>IF(Lists!$C13="", "",Lists!$C13)</f>
        <v>Complete the Passage</v>
      </c>
      <c r="C6" s="12" t="e">
        <f t="shared" si="0"/>
        <v>#REF!</v>
      </c>
      <c r="D6" s="13" t="e">
        <f t="shared" si="1"/>
        <v>#REF!</v>
      </c>
      <c r="E6" s="14" t="e">
        <f t="shared" si="2"/>
        <v>#REF!</v>
      </c>
    </row>
    <row r="7" spans="1:5" ht="16" thickBot="1" x14ac:dyDescent="0.25">
      <c r="A7" s="41"/>
      <c r="B7" s="11" t="str">
        <f>IF(Lists!$C14="", "",Lists!$C14)</f>
        <v>Conclusion</v>
      </c>
      <c r="C7" s="12" t="e">
        <f t="shared" si="0"/>
        <v>#REF!</v>
      </c>
      <c r="D7" s="13" t="e">
        <f t="shared" si="1"/>
        <v>#REF!</v>
      </c>
      <c r="E7" s="14" t="e">
        <f t="shared" si="2"/>
        <v>#REF!</v>
      </c>
    </row>
    <row r="8" spans="1:5" ht="16" thickBot="1" x14ac:dyDescent="0.25">
      <c r="A8" s="41"/>
      <c r="B8" s="11" t="str">
        <f>IF(Lists!$C15="", "",Lists!$C15)</f>
        <v>Evaluate Argument</v>
      </c>
      <c r="C8" s="12" t="e">
        <f t="shared" si="0"/>
        <v>#REF!</v>
      </c>
      <c r="D8" s="13" t="e">
        <f t="shared" si="1"/>
        <v>#REF!</v>
      </c>
      <c r="E8" s="14" t="e">
        <f t="shared" si="2"/>
        <v>#REF!</v>
      </c>
    </row>
    <row r="9" spans="1:5" ht="16" thickBot="1" x14ac:dyDescent="0.25">
      <c r="A9" s="41"/>
      <c r="B9" s="11" t="str">
        <f>IF(Lists!$C16="", "",Lists!$C16)</f>
        <v>EXCEPT</v>
      </c>
      <c r="C9" s="12" t="e">
        <f t="shared" si="0"/>
        <v>#REF!</v>
      </c>
      <c r="D9" s="13" t="e">
        <f t="shared" si="1"/>
        <v>#REF!</v>
      </c>
      <c r="E9" s="14" t="e">
        <f t="shared" si="2"/>
        <v>#REF!</v>
      </c>
    </row>
    <row r="10" spans="1:5" ht="16" thickBot="1" x14ac:dyDescent="0.25">
      <c r="A10" s="41"/>
      <c r="B10" s="11" t="str">
        <f>IF(Lists!$C17="", "",Lists!$C17)</f>
        <v>Inference</v>
      </c>
      <c r="C10" s="12" t="e">
        <f t="shared" si="0"/>
        <v>#REF!</v>
      </c>
      <c r="D10" s="13" t="e">
        <f t="shared" si="1"/>
        <v>#REF!</v>
      </c>
      <c r="E10" s="14" t="e">
        <f t="shared" si="2"/>
        <v>#REF!</v>
      </c>
    </row>
    <row r="11" spans="1:5" ht="16" thickBot="1" x14ac:dyDescent="0.25">
      <c r="A11" s="41"/>
      <c r="B11" s="11" t="str">
        <f>IF(Lists!$C18="", "",Lists!$C18)</f>
        <v>Logical Flaw</v>
      </c>
      <c r="C11" s="12" t="e">
        <f t="shared" si="0"/>
        <v>#REF!</v>
      </c>
      <c r="D11" s="13" t="e">
        <f t="shared" si="1"/>
        <v>#REF!</v>
      </c>
      <c r="E11" s="14" t="e">
        <f t="shared" si="2"/>
        <v>#REF!</v>
      </c>
    </row>
    <row r="12" spans="1:5" ht="16" thickBot="1" x14ac:dyDescent="0.25">
      <c r="A12" s="41"/>
      <c r="B12" s="11" t="str">
        <f>IF(Lists!$C19="", "",Lists!$C19)</f>
        <v>Method of Reasoning</v>
      </c>
      <c r="C12" s="12" t="e">
        <f t="shared" si="0"/>
        <v>#REF!</v>
      </c>
      <c r="D12" s="13" t="e">
        <f t="shared" si="1"/>
        <v>#REF!</v>
      </c>
      <c r="E12" s="14" t="e">
        <f t="shared" si="2"/>
        <v>#REF!</v>
      </c>
    </row>
    <row r="13" spans="1:5" ht="16" thickBot="1" x14ac:dyDescent="0.25">
      <c r="A13" s="41"/>
      <c r="B13" s="11" t="str">
        <f>IF(Lists!$C20="", "",Lists!$C20)</f>
        <v>Must be True</v>
      </c>
      <c r="C13" s="12" t="e">
        <f t="shared" si="0"/>
        <v>#REF!</v>
      </c>
      <c r="D13" s="13" t="e">
        <f t="shared" si="1"/>
        <v>#REF!</v>
      </c>
      <c r="E13" s="14" t="e">
        <f t="shared" si="2"/>
        <v>#REF!</v>
      </c>
    </row>
    <row r="14" spans="1:5" ht="16" thickBot="1" x14ac:dyDescent="0.25">
      <c r="A14" s="41"/>
      <c r="B14" s="11" t="str">
        <f>IF(Lists!$C21="", "",Lists!$C21)</f>
        <v>Numbers &amp; Percent</v>
      </c>
      <c r="C14" s="12" t="e">
        <f t="shared" si="0"/>
        <v>#REF!</v>
      </c>
      <c r="D14" s="13" t="e">
        <f t="shared" si="1"/>
        <v>#REF!</v>
      </c>
      <c r="E14" s="14" t="e">
        <f t="shared" si="2"/>
        <v>#REF!</v>
      </c>
    </row>
    <row r="15" spans="1:5" ht="16" thickBot="1" x14ac:dyDescent="0.25">
      <c r="A15" s="41"/>
      <c r="B15" s="11" t="str">
        <f>IF(Lists!$C22="", "",Lists!$C22)</f>
        <v>Resolve Paradox</v>
      </c>
      <c r="C15" s="12" t="e">
        <f t="shared" si="0"/>
        <v>#REF!</v>
      </c>
      <c r="D15" s="13" t="e">
        <f t="shared" si="1"/>
        <v>#REF!</v>
      </c>
      <c r="E15" s="14" t="e">
        <f t="shared" si="2"/>
        <v>#REF!</v>
      </c>
    </row>
    <row r="16" spans="1:5" ht="16" thickBot="1" x14ac:dyDescent="0.25">
      <c r="A16" s="41"/>
      <c r="B16" s="11" t="str">
        <f>IF(Lists!$C23="", "",Lists!$C23)</f>
        <v>Similar Reasoning</v>
      </c>
      <c r="C16" s="12" t="e">
        <f t="shared" si="0"/>
        <v>#REF!</v>
      </c>
      <c r="D16" s="13" t="e">
        <f t="shared" si="1"/>
        <v>#REF!</v>
      </c>
      <c r="E16" s="14" t="e">
        <f t="shared" si="2"/>
        <v>#REF!</v>
      </c>
    </row>
    <row r="17" spans="1:21" ht="16" thickBot="1" x14ac:dyDescent="0.25">
      <c r="A17" s="41"/>
      <c r="B17" s="11" t="str">
        <f>IF(Lists!$C24="", "",Lists!$C24)</f>
        <v>Strengthen</v>
      </c>
      <c r="C17" s="12" t="e">
        <f t="shared" si="0"/>
        <v>#REF!</v>
      </c>
      <c r="D17" s="13" t="e">
        <f t="shared" si="1"/>
        <v>#REF!</v>
      </c>
      <c r="E17" s="14" t="e">
        <f t="shared" si="2"/>
        <v>#REF!</v>
      </c>
    </row>
    <row r="18" spans="1:21" ht="16" thickBot="1" x14ac:dyDescent="0.25">
      <c r="A18" s="41"/>
      <c r="B18" s="11" t="str">
        <f>IF(Lists!$C25="", "",Lists!$C25)</f>
        <v>Weaken</v>
      </c>
      <c r="C18" s="12" t="e">
        <f t="shared" si="0"/>
        <v>#REF!</v>
      </c>
      <c r="D18" s="13" t="e">
        <f t="shared" si="1"/>
        <v>#REF!</v>
      </c>
      <c r="E18" s="14" t="e">
        <f t="shared" si="2"/>
        <v>#REF!</v>
      </c>
    </row>
    <row r="19" spans="1:21" x14ac:dyDescent="0.2">
      <c r="A19" s="28" t="s">
        <v>64</v>
      </c>
      <c r="B19" s="29"/>
      <c r="C19" s="30" t="e">
        <f>COUNTIF(TypeR,$A$3)</f>
        <v>#REF!</v>
      </c>
      <c r="D19" s="31" t="e">
        <f>COUNTIFS(TypeR,$A$3,CorrectR,"Correct")</f>
        <v>#REF!</v>
      </c>
      <c r="E19" s="33" t="e">
        <f t="shared" si="2"/>
        <v>#REF!</v>
      </c>
    </row>
    <row r="30" spans="1:21" x14ac:dyDescent="0.2">
      <c r="A30" s="37" t="s">
        <v>68</v>
      </c>
      <c r="B30" s="38"/>
      <c r="C30" s="38"/>
      <c r="D30" s="38"/>
      <c r="E30" s="39"/>
      <c r="I30" s="37" t="s">
        <v>68</v>
      </c>
      <c r="J30" s="38"/>
      <c r="K30" s="38"/>
      <c r="L30" s="38"/>
      <c r="M30" s="39"/>
      <c r="Q30" s="37" t="s">
        <v>68</v>
      </c>
      <c r="R30" s="38"/>
      <c r="S30" s="38"/>
      <c r="T30" s="38"/>
      <c r="U30" s="39"/>
    </row>
    <row r="31" spans="1:21" x14ac:dyDescent="0.2">
      <c r="A31" s="49" t="s">
        <v>40</v>
      </c>
      <c r="B31" s="50"/>
      <c r="C31" s="50"/>
      <c r="D31" s="50"/>
      <c r="E31" s="51"/>
      <c r="I31" s="49" t="s">
        <v>18</v>
      </c>
      <c r="J31" s="50"/>
      <c r="K31" s="50"/>
      <c r="L31" s="50"/>
      <c r="M31" s="51"/>
      <c r="Q31" s="49" t="s">
        <v>121</v>
      </c>
      <c r="R31" s="50"/>
      <c r="S31" s="50"/>
      <c r="T31" s="50"/>
      <c r="U31" s="51"/>
    </row>
    <row r="32" spans="1:21" ht="16" thickBot="1" x14ac:dyDescent="0.25">
      <c r="A32" s="8" t="s">
        <v>62</v>
      </c>
      <c r="B32" s="9" t="s">
        <v>63</v>
      </c>
      <c r="C32" s="9" t="s">
        <v>64</v>
      </c>
      <c r="D32" s="9" t="s">
        <v>24</v>
      </c>
      <c r="E32" s="10" t="s">
        <v>65</v>
      </c>
      <c r="I32" s="8" t="s">
        <v>62</v>
      </c>
      <c r="J32" s="9" t="s">
        <v>63</v>
      </c>
      <c r="K32" s="9" t="s">
        <v>64</v>
      </c>
      <c r="L32" s="9" t="s">
        <v>24</v>
      </c>
      <c r="M32" s="10" t="s">
        <v>65</v>
      </c>
      <c r="Q32" s="8" t="s">
        <v>62</v>
      </c>
      <c r="R32" s="9" t="s">
        <v>63</v>
      </c>
      <c r="S32" s="9" t="s">
        <v>64</v>
      </c>
      <c r="T32" s="9" t="s">
        <v>24</v>
      </c>
      <c r="U32" s="10" t="s">
        <v>65</v>
      </c>
    </row>
    <row r="33" spans="1:21" ht="16" thickBot="1" x14ac:dyDescent="0.25">
      <c r="A33" s="40" t="s">
        <v>11</v>
      </c>
      <c r="B33" s="11" t="str">
        <f>IF(Lists!$C10="", "",Lists!$C10)</f>
        <v>Assumption</v>
      </c>
      <c r="C33" s="12" t="e">
        <f>COUNTIFS(DiffR,$A$31,TypeR,$A$33,SubTypeR,"*"&amp;B33&amp;"*")</f>
        <v>#REF!</v>
      </c>
      <c r="D33" s="13" t="e">
        <f>COUNTIFS(DiffR,$A$31,TypeR,$A$33,SubTypeR,"*"&amp;B33&amp;"*",CorrectR,"Correct")</f>
        <v>#REF!</v>
      </c>
      <c r="E33" s="14" t="e">
        <f t="shared" ref="E33:E49" si="3">IF(AND(C33&lt;&gt;0, C33&lt;&gt; ""),D33/C33,"")</f>
        <v>#REF!</v>
      </c>
      <c r="I33" s="40" t="s">
        <v>11</v>
      </c>
      <c r="J33" s="11" t="str">
        <f>IF(Lists!$C10="", "",Lists!$C10)</f>
        <v>Assumption</v>
      </c>
      <c r="K33" s="12" t="e">
        <f t="shared" ref="K33:K48" si="4">COUNTIFS(DiffR,$I$31,TypeR,$I$33,SubTypeR,"*"&amp;J33&amp;"*")</f>
        <v>#REF!</v>
      </c>
      <c r="L33" s="13" t="e">
        <f t="shared" ref="L33:L48" si="5">COUNTIFS(DiffR,$I$31,TypeR,$I$33,SubTypeR,"*"&amp;J33&amp;"*",CorrectR,"Correct")</f>
        <v>#REF!</v>
      </c>
      <c r="M33" s="14" t="e">
        <f t="shared" ref="M33:M49" si="6">IF(AND(K33&lt;&gt;0, K33&lt;&gt; ""),L33/K33,"")</f>
        <v>#REF!</v>
      </c>
      <c r="Q33" s="40" t="s">
        <v>11</v>
      </c>
      <c r="R33" s="11" t="str">
        <f>IF(Lists!$C10="", "",Lists!$C10)</f>
        <v>Assumption</v>
      </c>
      <c r="S33" s="12" t="e">
        <f t="shared" ref="S33:S48" si="7">COUNTIFS(DiffR,$Q$31,TypeR,$Q$33,SubTypeR,"*"&amp;R33&amp;"*")</f>
        <v>#REF!</v>
      </c>
      <c r="T33" s="13" t="e">
        <f t="shared" ref="T33:T48" si="8">COUNTIFS(DiffR,$Q$31,TypeR,$Q$33,SubTypeR,"*"&amp;R33&amp;"*",CorrectR,"Correct")</f>
        <v>#REF!</v>
      </c>
      <c r="U33" s="14" t="e">
        <f t="shared" ref="U33:U49" si="9">IF(AND(S33&lt;&gt;0, S33&lt;&gt; ""),T33/S33,"")</f>
        <v>#REF!</v>
      </c>
    </row>
    <row r="34" spans="1:21" ht="16" thickBot="1" x14ac:dyDescent="0.25">
      <c r="A34" s="41"/>
      <c r="B34" s="11" t="str">
        <f>IF(Lists!$C11="", "",Lists!$C11)</f>
        <v>Bold Face CR</v>
      </c>
      <c r="C34" s="12" t="e">
        <f t="shared" ref="C34:C48" si="10">COUNTIFS(DiffR,$A$31,TypeR,$A$3,SubTypeR,"*"&amp;B34&amp;"*")</f>
        <v>#REF!</v>
      </c>
      <c r="D34" s="13" t="e">
        <f t="shared" ref="D34:D48" si="11">COUNTIFS(DiffR,$A$31,TypeR,$A$3,SubTypeR,"*"&amp;B34&amp;"*",CorrectR,"Correct")</f>
        <v>#REF!</v>
      </c>
      <c r="E34" s="14" t="e">
        <f t="shared" si="3"/>
        <v>#REF!</v>
      </c>
      <c r="I34" s="41"/>
      <c r="J34" s="11" t="str">
        <f>IF(Lists!$C11="", "",Lists!$C11)</f>
        <v>Bold Face CR</v>
      </c>
      <c r="K34" s="12" t="e">
        <f t="shared" si="4"/>
        <v>#REF!</v>
      </c>
      <c r="L34" s="13" t="e">
        <f t="shared" si="5"/>
        <v>#REF!</v>
      </c>
      <c r="M34" s="14" t="e">
        <f t="shared" si="6"/>
        <v>#REF!</v>
      </c>
      <c r="Q34" s="41"/>
      <c r="R34" s="11" t="str">
        <f>IF(Lists!$C11="", "",Lists!$C11)</f>
        <v>Bold Face CR</v>
      </c>
      <c r="S34" s="12" t="e">
        <f t="shared" si="7"/>
        <v>#REF!</v>
      </c>
      <c r="T34" s="13" t="e">
        <f t="shared" si="8"/>
        <v>#REF!</v>
      </c>
      <c r="U34" s="14" t="e">
        <f t="shared" si="9"/>
        <v>#REF!</v>
      </c>
    </row>
    <row r="35" spans="1:21" ht="16" thickBot="1" x14ac:dyDescent="0.25">
      <c r="A35" s="41"/>
      <c r="B35" s="11" t="str">
        <f>IF(Lists!$C12="", "",Lists!$C12)</f>
        <v>Cause and Effect</v>
      </c>
      <c r="C35" s="12" t="e">
        <f t="shared" si="10"/>
        <v>#REF!</v>
      </c>
      <c r="D35" s="13" t="e">
        <f t="shared" si="11"/>
        <v>#REF!</v>
      </c>
      <c r="E35" s="14" t="e">
        <f t="shared" si="3"/>
        <v>#REF!</v>
      </c>
      <c r="I35" s="41"/>
      <c r="J35" s="11" t="str">
        <f>IF(Lists!$C12="", "",Lists!$C12)</f>
        <v>Cause and Effect</v>
      </c>
      <c r="K35" s="12" t="e">
        <f t="shared" si="4"/>
        <v>#REF!</v>
      </c>
      <c r="L35" s="13" t="e">
        <f t="shared" si="5"/>
        <v>#REF!</v>
      </c>
      <c r="M35" s="14" t="e">
        <f t="shared" si="6"/>
        <v>#REF!</v>
      </c>
      <c r="Q35" s="41"/>
      <c r="R35" s="11" t="str">
        <f>IF(Lists!$C12="", "",Lists!$C12)</f>
        <v>Cause and Effect</v>
      </c>
      <c r="S35" s="12" t="e">
        <f t="shared" si="7"/>
        <v>#REF!</v>
      </c>
      <c r="T35" s="13" t="e">
        <f t="shared" si="8"/>
        <v>#REF!</v>
      </c>
      <c r="U35" s="14" t="e">
        <f t="shared" si="9"/>
        <v>#REF!</v>
      </c>
    </row>
    <row r="36" spans="1:21" ht="16" thickBot="1" x14ac:dyDescent="0.25">
      <c r="A36" s="41"/>
      <c r="B36" s="11" t="str">
        <f>IF(Lists!$C13="", "",Lists!$C13)</f>
        <v>Complete the Passage</v>
      </c>
      <c r="C36" s="12" t="e">
        <f t="shared" si="10"/>
        <v>#REF!</v>
      </c>
      <c r="D36" s="13" t="e">
        <f t="shared" si="11"/>
        <v>#REF!</v>
      </c>
      <c r="E36" s="14" t="e">
        <f t="shared" si="3"/>
        <v>#REF!</v>
      </c>
      <c r="I36" s="41"/>
      <c r="J36" s="11" t="str">
        <f>IF(Lists!$C13="", "",Lists!$C13)</f>
        <v>Complete the Passage</v>
      </c>
      <c r="K36" s="12" t="e">
        <f t="shared" si="4"/>
        <v>#REF!</v>
      </c>
      <c r="L36" s="13" t="e">
        <f t="shared" si="5"/>
        <v>#REF!</v>
      </c>
      <c r="M36" s="14" t="e">
        <f t="shared" si="6"/>
        <v>#REF!</v>
      </c>
      <c r="Q36" s="41"/>
      <c r="R36" s="11" t="str">
        <f>IF(Lists!$C13="", "",Lists!$C13)</f>
        <v>Complete the Passage</v>
      </c>
      <c r="S36" s="12" t="e">
        <f t="shared" si="7"/>
        <v>#REF!</v>
      </c>
      <c r="T36" s="13" t="e">
        <f t="shared" si="8"/>
        <v>#REF!</v>
      </c>
      <c r="U36" s="14" t="e">
        <f t="shared" si="9"/>
        <v>#REF!</v>
      </c>
    </row>
    <row r="37" spans="1:21" ht="16" thickBot="1" x14ac:dyDescent="0.25">
      <c r="A37" s="41"/>
      <c r="B37" s="11" t="str">
        <f>IF(Lists!$C14="", "",Lists!$C14)</f>
        <v>Conclusion</v>
      </c>
      <c r="C37" s="12" t="e">
        <f t="shared" si="10"/>
        <v>#REF!</v>
      </c>
      <c r="D37" s="13" t="e">
        <f t="shared" si="11"/>
        <v>#REF!</v>
      </c>
      <c r="E37" s="14" t="e">
        <f t="shared" si="3"/>
        <v>#REF!</v>
      </c>
      <c r="I37" s="41"/>
      <c r="J37" s="11" t="str">
        <f>IF(Lists!$C14="", "",Lists!$C14)</f>
        <v>Conclusion</v>
      </c>
      <c r="K37" s="12" t="e">
        <f t="shared" si="4"/>
        <v>#REF!</v>
      </c>
      <c r="L37" s="13" t="e">
        <f t="shared" si="5"/>
        <v>#REF!</v>
      </c>
      <c r="M37" s="14" t="e">
        <f t="shared" si="6"/>
        <v>#REF!</v>
      </c>
      <c r="Q37" s="41"/>
      <c r="R37" s="11" t="str">
        <f>IF(Lists!$C14="", "",Lists!$C14)</f>
        <v>Conclusion</v>
      </c>
      <c r="S37" s="12" t="e">
        <f t="shared" si="7"/>
        <v>#REF!</v>
      </c>
      <c r="T37" s="13" t="e">
        <f t="shared" si="8"/>
        <v>#REF!</v>
      </c>
      <c r="U37" s="14" t="e">
        <f t="shared" si="9"/>
        <v>#REF!</v>
      </c>
    </row>
    <row r="38" spans="1:21" ht="16" thickBot="1" x14ac:dyDescent="0.25">
      <c r="A38" s="41"/>
      <c r="B38" s="11" t="str">
        <f>IF(Lists!$C15="", "",Lists!$C15)</f>
        <v>Evaluate Argument</v>
      </c>
      <c r="C38" s="12" t="e">
        <f t="shared" si="10"/>
        <v>#REF!</v>
      </c>
      <c r="D38" s="13" t="e">
        <f t="shared" si="11"/>
        <v>#REF!</v>
      </c>
      <c r="E38" s="14" t="e">
        <f t="shared" si="3"/>
        <v>#REF!</v>
      </c>
      <c r="I38" s="41"/>
      <c r="J38" s="11" t="str">
        <f>IF(Lists!$C15="", "",Lists!$C15)</f>
        <v>Evaluate Argument</v>
      </c>
      <c r="K38" s="12" t="e">
        <f t="shared" si="4"/>
        <v>#REF!</v>
      </c>
      <c r="L38" s="13" t="e">
        <f t="shared" si="5"/>
        <v>#REF!</v>
      </c>
      <c r="M38" s="14" t="e">
        <f t="shared" si="6"/>
        <v>#REF!</v>
      </c>
      <c r="Q38" s="41"/>
      <c r="R38" s="11" t="str">
        <f>IF(Lists!$C15="", "",Lists!$C15)</f>
        <v>Evaluate Argument</v>
      </c>
      <c r="S38" s="12" t="e">
        <f t="shared" si="7"/>
        <v>#REF!</v>
      </c>
      <c r="T38" s="13" t="e">
        <f t="shared" si="8"/>
        <v>#REF!</v>
      </c>
      <c r="U38" s="14" t="e">
        <f t="shared" si="9"/>
        <v>#REF!</v>
      </c>
    </row>
    <row r="39" spans="1:21" ht="16" thickBot="1" x14ac:dyDescent="0.25">
      <c r="A39" s="41"/>
      <c r="B39" s="11" t="str">
        <f>IF(Lists!$C16="", "",Lists!$C16)</f>
        <v>EXCEPT</v>
      </c>
      <c r="C39" s="12" t="e">
        <f t="shared" si="10"/>
        <v>#REF!</v>
      </c>
      <c r="D39" s="13" t="e">
        <f t="shared" si="11"/>
        <v>#REF!</v>
      </c>
      <c r="E39" s="14" t="e">
        <f t="shared" si="3"/>
        <v>#REF!</v>
      </c>
      <c r="I39" s="41"/>
      <c r="J39" s="11" t="str">
        <f>IF(Lists!$C16="", "",Lists!$C16)</f>
        <v>EXCEPT</v>
      </c>
      <c r="K39" s="12" t="e">
        <f t="shared" si="4"/>
        <v>#REF!</v>
      </c>
      <c r="L39" s="13" t="e">
        <f t="shared" si="5"/>
        <v>#REF!</v>
      </c>
      <c r="M39" s="14" t="e">
        <f t="shared" si="6"/>
        <v>#REF!</v>
      </c>
      <c r="Q39" s="41"/>
      <c r="R39" s="11" t="str">
        <f>IF(Lists!$C16="", "",Lists!$C16)</f>
        <v>EXCEPT</v>
      </c>
      <c r="S39" s="12" t="e">
        <f t="shared" si="7"/>
        <v>#REF!</v>
      </c>
      <c r="T39" s="13" t="e">
        <f t="shared" si="8"/>
        <v>#REF!</v>
      </c>
      <c r="U39" s="14" t="e">
        <f t="shared" si="9"/>
        <v>#REF!</v>
      </c>
    </row>
    <row r="40" spans="1:21" ht="16" thickBot="1" x14ac:dyDescent="0.25">
      <c r="A40" s="41"/>
      <c r="B40" s="11" t="str">
        <f>IF(Lists!$C17="", "",Lists!$C17)</f>
        <v>Inference</v>
      </c>
      <c r="C40" s="12" t="e">
        <f t="shared" si="10"/>
        <v>#REF!</v>
      </c>
      <c r="D40" s="13" t="e">
        <f t="shared" si="11"/>
        <v>#REF!</v>
      </c>
      <c r="E40" s="14" t="e">
        <f t="shared" si="3"/>
        <v>#REF!</v>
      </c>
      <c r="I40" s="41"/>
      <c r="J40" s="11" t="str">
        <f>IF(Lists!$C17="", "",Lists!$C17)</f>
        <v>Inference</v>
      </c>
      <c r="K40" s="12" t="e">
        <f t="shared" si="4"/>
        <v>#REF!</v>
      </c>
      <c r="L40" s="13" t="e">
        <f t="shared" si="5"/>
        <v>#REF!</v>
      </c>
      <c r="M40" s="14" t="e">
        <f t="shared" si="6"/>
        <v>#REF!</v>
      </c>
      <c r="Q40" s="41"/>
      <c r="R40" s="11" t="str">
        <f>IF(Lists!$C17="", "",Lists!$C17)</f>
        <v>Inference</v>
      </c>
      <c r="S40" s="12" t="e">
        <f t="shared" si="7"/>
        <v>#REF!</v>
      </c>
      <c r="T40" s="13" t="e">
        <f t="shared" si="8"/>
        <v>#REF!</v>
      </c>
      <c r="U40" s="14" t="e">
        <f t="shared" si="9"/>
        <v>#REF!</v>
      </c>
    </row>
    <row r="41" spans="1:21" ht="16" thickBot="1" x14ac:dyDescent="0.25">
      <c r="A41" s="41"/>
      <c r="B41" s="11" t="str">
        <f>IF(Lists!$C18="", "",Lists!$C18)</f>
        <v>Logical Flaw</v>
      </c>
      <c r="C41" s="12" t="e">
        <f t="shared" si="10"/>
        <v>#REF!</v>
      </c>
      <c r="D41" s="13" t="e">
        <f t="shared" si="11"/>
        <v>#REF!</v>
      </c>
      <c r="E41" s="14" t="e">
        <f t="shared" si="3"/>
        <v>#REF!</v>
      </c>
      <c r="I41" s="41"/>
      <c r="J41" s="11" t="str">
        <f>IF(Lists!$C18="", "",Lists!$C18)</f>
        <v>Logical Flaw</v>
      </c>
      <c r="K41" s="12" t="e">
        <f t="shared" si="4"/>
        <v>#REF!</v>
      </c>
      <c r="L41" s="13" t="e">
        <f t="shared" si="5"/>
        <v>#REF!</v>
      </c>
      <c r="M41" s="14" t="e">
        <f t="shared" si="6"/>
        <v>#REF!</v>
      </c>
      <c r="Q41" s="41"/>
      <c r="R41" s="11" t="str">
        <f>IF(Lists!$C18="", "",Lists!$C18)</f>
        <v>Logical Flaw</v>
      </c>
      <c r="S41" s="12" t="e">
        <f t="shared" si="7"/>
        <v>#REF!</v>
      </c>
      <c r="T41" s="13" t="e">
        <f t="shared" si="8"/>
        <v>#REF!</v>
      </c>
      <c r="U41" s="14" t="e">
        <f t="shared" si="9"/>
        <v>#REF!</v>
      </c>
    </row>
    <row r="42" spans="1:21" ht="16" thickBot="1" x14ac:dyDescent="0.25">
      <c r="A42" s="41"/>
      <c r="B42" s="11" t="str">
        <f>IF(Lists!$C19="", "",Lists!$C19)</f>
        <v>Method of Reasoning</v>
      </c>
      <c r="C42" s="12" t="e">
        <f t="shared" si="10"/>
        <v>#REF!</v>
      </c>
      <c r="D42" s="13" t="e">
        <f t="shared" si="11"/>
        <v>#REF!</v>
      </c>
      <c r="E42" s="14" t="e">
        <f t="shared" si="3"/>
        <v>#REF!</v>
      </c>
      <c r="I42" s="41"/>
      <c r="J42" s="11" t="str">
        <f>IF(Lists!$C19="", "",Lists!$C19)</f>
        <v>Method of Reasoning</v>
      </c>
      <c r="K42" s="12" t="e">
        <f t="shared" si="4"/>
        <v>#REF!</v>
      </c>
      <c r="L42" s="13" t="e">
        <f t="shared" si="5"/>
        <v>#REF!</v>
      </c>
      <c r="M42" s="14" t="e">
        <f t="shared" si="6"/>
        <v>#REF!</v>
      </c>
      <c r="Q42" s="41"/>
      <c r="R42" s="11" t="str">
        <f>IF(Lists!$C19="", "",Lists!$C19)</f>
        <v>Method of Reasoning</v>
      </c>
      <c r="S42" s="12" t="e">
        <f t="shared" si="7"/>
        <v>#REF!</v>
      </c>
      <c r="T42" s="13" t="e">
        <f t="shared" si="8"/>
        <v>#REF!</v>
      </c>
      <c r="U42" s="14" t="e">
        <f t="shared" si="9"/>
        <v>#REF!</v>
      </c>
    </row>
    <row r="43" spans="1:21" ht="16" thickBot="1" x14ac:dyDescent="0.25">
      <c r="A43" s="41"/>
      <c r="B43" s="11" t="str">
        <f>IF(Lists!$C20="", "",Lists!$C20)</f>
        <v>Must be True</v>
      </c>
      <c r="C43" s="12" t="e">
        <f t="shared" si="10"/>
        <v>#REF!</v>
      </c>
      <c r="D43" s="13" t="e">
        <f t="shared" si="11"/>
        <v>#REF!</v>
      </c>
      <c r="E43" s="14" t="e">
        <f t="shared" si="3"/>
        <v>#REF!</v>
      </c>
      <c r="I43" s="41"/>
      <c r="J43" s="11" t="str">
        <f>IF(Lists!$C20="", "",Lists!$C20)</f>
        <v>Must be True</v>
      </c>
      <c r="K43" s="12" t="e">
        <f t="shared" si="4"/>
        <v>#REF!</v>
      </c>
      <c r="L43" s="13" t="e">
        <f t="shared" si="5"/>
        <v>#REF!</v>
      </c>
      <c r="M43" s="14" t="e">
        <f t="shared" si="6"/>
        <v>#REF!</v>
      </c>
      <c r="Q43" s="41"/>
      <c r="R43" s="11" t="str">
        <f>IF(Lists!$C20="", "",Lists!$C20)</f>
        <v>Must be True</v>
      </c>
      <c r="S43" s="12" t="e">
        <f t="shared" si="7"/>
        <v>#REF!</v>
      </c>
      <c r="T43" s="13" t="e">
        <f t="shared" si="8"/>
        <v>#REF!</v>
      </c>
      <c r="U43" s="14" t="e">
        <f t="shared" si="9"/>
        <v>#REF!</v>
      </c>
    </row>
    <row r="44" spans="1:21" ht="16" thickBot="1" x14ac:dyDescent="0.25">
      <c r="A44" s="41"/>
      <c r="B44" s="11" t="str">
        <f>IF(Lists!$C21="", "",Lists!$C21)</f>
        <v>Numbers &amp; Percent</v>
      </c>
      <c r="C44" s="12" t="e">
        <f t="shared" si="10"/>
        <v>#REF!</v>
      </c>
      <c r="D44" s="13" t="e">
        <f t="shared" si="11"/>
        <v>#REF!</v>
      </c>
      <c r="E44" s="14" t="e">
        <f t="shared" si="3"/>
        <v>#REF!</v>
      </c>
      <c r="I44" s="41"/>
      <c r="J44" s="11" t="str">
        <f>IF(Lists!$C21="", "",Lists!$C21)</f>
        <v>Numbers &amp; Percent</v>
      </c>
      <c r="K44" s="12" t="e">
        <f t="shared" si="4"/>
        <v>#REF!</v>
      </c>
      <c r="L44" s="13" t="e">
        <f t="shared" si="5"/>
        <v>#REF!</v>
      </c>
      <c r="M44" s="14" t="e">
        <f t="shared" si="6"/>
        <v>#REF!</v>
      </c>
      <c r="Q44" s="41"/>
      <c r="R44" s="11" t="str">
        <f>IF(Lists!$C21="", "",Lists!$C21)</f>
        <v>Numbers &amp; Percent</v>
      </c>
      <c r="S44" s="12" t="e">
        <f t="shared" si="7"/>
        <v>#REF!</v>
      </c>
      <c r="T44" s="13" t="e">
        <f t="shared" si="8"/>
        <v>#REF!</v>
      </c>
      <c r="U44" s="14" t="e">
        <f t="shared" si="9"/>
        <v>#REF!</v>
      </c>
    </row>
    <row r="45" spans="1:21" ht="16" thickBot="1" x14ac:dyDescent="0.25">
      <c r="A45" s="41"/>
      <c r="B45" s="11" t="str">
        <f>IF(Lists!$C22="", "",Lists!$C22)</f>
        <v>Resolve Paradox</v>
      </c>
      <c r="C45" s="12" t="e">
        <f t="shared" si="10"/>
        <v>#REF!</v>
      </c>
      <c r="D45" s="13" t="e">
        <f t="shared" si="11"/>
        <v>#REF!</v>
      </c>
      <c r="E45" s="14" t="e">
        <f t="shared" si="3"/>
        <v>#REF!</v>
      </c>
      <c r="I45" s="41"/>
      <c r="J45" s="11" t="str">
        <f>IF(Lists!$C22="", "",Lists!$C22)</f>
        <v>Resolve Paradox</v>
      </c>
      <c r="K45" s="12" t="e">
        <f t="shared" si="4"/>
        <v>#REF!</v>
      </c>
      <c r="L45" s="13" t="e">
        <f t="shared" si="5"/>
        <v>#REF!</v>
      </c>
      <c r="M45" s="14" t="e">
        <f t="shared" si="6"/>
        <v>#REF!</v>
      </c>
      <c r="Q45" s="41"/>
      <c r="R45" s="11" t="str">
        <f>IF(Lists!$C22="", "",Lists!$C22)</f>
        <v>Resolve Paradox</v>
      </c>
      <c r="S45" s="12" t="e">
        <f t="shared" si="7"/>
        <v>#REF!</v>
      </c>
      <c r="T45" s="13" t="e">
        <f t="shared" si="8"/>
        <v>#REF!</v>
      </c>
      <c r="U45" s="14" t="e">
        <f t="shared" si="9"/>
        <v>#REF!</v>
      </c>
    </row>
    <row r="46" spans="1:21" ht="16" thickBot="1" x14ac:dyDescent="0.25">
      <c r="A46" s="41"/>
      <c r="B46" s="11" t="str">
        <f>IF(Lists!$C23="", "",Lists!$C23)</f>
        <v>Similar Reasoning</v>
      </c>
      <c r="C46" s="12" t="e">
        <f t="shared" si="10"/>
        <v>#REF!</v>
      </c>
      <c r="D46" s="13" t="e">
        <f t="shared" si="11"/>
        <v>#REF!</v>
      </c>
      <c r="E46" s="14" t="e">
        <f t="shared" si="3"/>
        <v>#REF!</v>
      </c>
      <c r="I46" s="41"/>
      <c r="J46" s="11" t="str">
        <f>IF(Lists!$C23="", "",Lists!$C23)</f>
        <v>Similar Reasoning</v>
      </c>
      <c r="K46" s="12" t="e">
        <f t="shared" si="4"/>
        <v>#REF!</v>
      </c>
      <c r="L46" s="13" t="e">
        <f t="shared" si="5"/>
        <v>#REF!</v>
      </c>
      <c r="M46" s="14" t="e">
        <f t="shared" si="6"/>
        <v>#REF!</v>
      </c>
      <c r="Q46" s="41"/>
      <c r="R46" s="11" t="str">
        <f>IF(Lists!$C23="", "",Lists!$C23)</f>
        <v>Similar Reasoning</v>
      </c>
      <c r="S46" s="12" t="e">
        <f t="shared" si="7"/>
        <v>#REF!</v>
      </c>
      <c r="T46" s="13" t="e">
        <f t="shared" si="8"/>
        <v>#REF!</v>
      </c>
      <c r="U46" s="14" t="e">
        <f t="shared" si="9"/>
        <v>#REF!</v>
      </c>
    </row>
    <row r="47" spans="1:21" ht="16" thickBot="1" x14ac:dyDescent="0.25">
      <c r="A47" s="41"/>
      <c r="B47" s="11" t="str">
        <f>IF(Lists!$C24="", "",Lists!$C24)</f>
        <v>Strengthen</v>
      </c>
      <c r="C47" s="12" t="e">
        <f t="shared" si="10"/>
        <v>#REF!</v>
      </c>
      <c r="D47" s="13" t="e">
        <f t="shared" si="11"/>
        <v>#REF!</v>
      </c>
      <c r="E47" s="14" t="e">
        <f t="shared" si="3"/>
        <v>#REF!</v>
      </c>
      <c r="I47" s="41"/>
      <c r="J47" s="11" t="str">
        <f>IF(Lists!$C24="", "",Lists!$C24)</f>
        <v>Strengthen</v>
      </c>
      <c r="K47" s="12" t="e">
        <f t="shared" si="4"/>
        <v>#REF!</v>
      </c>
      <c r="L47" s="13" t="e">
        <f t="shared" si="5"/>
        <v>#REF!</v>
      </c>
      <c r="M47" s="14" t="e">
        <f t="shared" si="6"/>
        <v>#REF!</v>
      </c>
      <c r="Q47" s="41"/>
      <c r="R47" s="11" t="str">
        <f>IF(Lists!$C24="", "",Lists!$C24)</f>
        <v>Strengthen</v>
      </c>
      <c r="S47" s="12" t="e">
        <f t="shared" si="7"/>
        <v>#REF!</v>
      </c>
      <c r="T47" s="13" t="e">
        <f t="shared" si="8"/>
        <v>#REF!</v>
      </c>
      <c r="U47" s="14" t="e">
        <f t="shared" si="9"/>
        <v>#REF!</v>
      </c>
    </row>
    <row r="48" spans="1:21" ht="16" thickBot="1" x14ac:dyDescent="0.25">
      <c r="A48" s="41"/>
      <c r="B48" s="11" t="str">
        <f>IF(Lists!$C25="", "",Lists!$C25)</f>
        <v>Weaken</v>
      </c>
      <c r="C48" s="12" t="e">
        <f t="shared" si="10"/>
        <v>#REF!</v>
      </c>
      <c r="D48" s="13" t="e">
        <f t="shared" si="11"/>
        <v>#REF!</v>
      </c>
      <c r="E48" s="14" t="e">
        <f t="shared" si="3"/>
        <v>#REF!</v>
      </c>
      <c r="I48" s="41"/>
      <c r="J48" s="11" t="str">
        <f>IF(Lists!$C25="", "",Lists!$C25)</f>
        <v>Weaken</v>
      </c>
      <c r="K48" s="12" t="e">
        <f t="shared" si="4"/>
        <v>#REF!</v>
      </c>
      <c r="L48" s="13" t="e">
        <f t="shared" si="5"/>
        <v>#REF!</v>
      </c>
      <c r="M48" s="14" t="e">
        <f t="shared" si="6"/>
        <v>#REF!</v>
      </c>
      <c r="Q48" s="41"/>
      <c r="R48" s="11" t="str">
        <f>IF(Lists!$C25="", "",Lists!$C25)</f>
        <v>Weaken</v>
      </c>
      <c r="S48" s="12" t="e">
        <f t="shared" si="7"/>
        <v>#REF!</v>
      </c>
      <c r="T48" s="13" t="e">
        <f t="shared" si="8"/>
        <v>#REF!</v>
      </c>
      <c r="U48" s="14" t="e">
        <f t="shared" si="9"/>
        <v>#REF!</v>
      </c>
    </row>
    <row r="49" spans="1:21" x14ac:dyDescent="0.2">
      <c r="A49" s="28" t="s">
        <v>64</v>
      </c>
      <c r="B49" s="29"/>
      <c r="C49" s="30" t="e">
        <f>COUNTIFS(TypeR,$A$3,DiffR,$A$31)</f>
        <v>#REF!</v>
      </c>
      <c r="D49" s="31" t="e">
        <f>COUNTIFS(TypeR,$A$3,CorrectR,"Correct",DiffR,$A$31)</f>
        <v>#REF!</v>
      </c>
      <c r="E49" s="33" t="e">
        <f t="shared" si="3"/>
        <v>#REF!</v>
      </c>
      <c r="I49" s="28" t="s">
        <v>64</v>
      </c>
      <c r="J49" s="29"/>
      <c r="K49" s="30" t="e">
        <f>COUNTIFS(TypeR,$I$33,DiffR,$I$31)</f>
        <v>#REF!</v>
      </c>
      <c r="L49" s="31" t="e">
        <f>COUNTIFS(TypeR,$I$33,CorrectR,"Correct",DiffR,$I$31)</f>
        <v>#REF!</v>
      </c>
      <c r="M49" s="33" t="e">
        <f t="shared" si="6"/>
        <v>#REF!</v>
      </c>
      <c r="Q49" s="28" t="s">
        <v>64</v>
      </c>
      <c r="R49" s="29"/>
      <c r="S49" s="30" t="e">
        <f>COUNTIFS(TypeR,$Q$33,DiffR,$Q$31)</f>
        <v>#REF!</v>
      </c>
      <c r="T49" s="31" t="e">
        <f>COUNTIFS(TypeR,$Q$33,CorrectR,"Correct",DiffR,$Q$31)</f>
        <v>#REF!</v>
      </c>
      <c r="U49" s="33" t="e">
        <f t="shared" si="9"/>
        <v>#REF!</v>
      </c>
    </row>
  </sheetData>
  <mergeCells count="11">
    <mergeCell ref="A1:E1"/>
    <mergeCell ref="A3:A18"/>
    <mergeCell ref="A31:E31"/>
    <mergeCell ref="A33:A48"/>
    <mergeCell ref="A30:E30"/>
    <mergeCell ref="Q30:U30"/>
    <mergeCell ref="Q31:U31"/>
    <mergeCell ref="Q33:Q48"/>
    <mergeCell ref="I30:M30"/>
    <mergeCell ref="I31:M31"/>
    <mergeCell ref="I33:I48"/>
  </mergeCells>
  <conditionalFormatting sqref="E3:E18">
    <cfRule type="cellIs" dxfId="21" priority="8" stopIfTrue="1" operator="lessThan">
      <formula>0.7</formula>
    </cfRule>
  </conditionalFormatting>
  <conditionalFormatting sqref="E19">
    <cfRule type="cellIs" dxfId="20" priority="7" stopIfTrue="1" operator="lessThan">
      <formula>0.7</formula>
    </cfRule>
  </conditionalFormatting>
  <conditionalFormatting sqref="E33:E48">
    <cfRule type="cellIs" dxfId="19" priority="6" stopIfTrue="1" operator="lessThan">
      <formula>0.7</formula>
    </cfRule>
  </conditionalFormatting>
  <conditionalFormatting sqref="E49">
    <cfRule type="cellIs" dxfId="18" priority="5" stopIfTrue="1" operator="lessThan">
      <formula>0.7</formula>
    </cfRule>
  </conditionalFormatting>
  <conditionalFormatting sqref="M33:M48">
    <cfRule type="cellIs" dxfId="17" priority="4" stopIfTrue="1" operator="lessThan">
      <formula>0.7</formula>
    </cfRule>
  </conditionalFormatting>
  <conditionalFormatting sqref="M49">
    <cfRule type="cellIs" dxfId="16" priority="3" stopIfTrue="1" operator="lessThan">
      <formula>0.7</formula>
    </cfRule>
  </conditionalFormatting>
  <conditionalFormatting sqref="U33:U48">
    <cfRule type="cellIs" dxfId="15" priority="2" stopIfTrue="1" operator="lessThan">
      <formula>0.7</formula>
    </cfRule>
  </conditionalFormatting>
  <conditionalFormatting sqref="U49">
    <cfRule type="cellIs" dxfId="14" priority="1" stopIfTrue="1" operator="lessThan">
      <formula>0.7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E9DC6-C986-7149-A753-0713EE501AA8}">
  <dimension ref="A1:Y30"/>
  <sheetViews>
    <sheetView zoomScale="56" workbookViewId="0">
      <selection activeCell="G13" sqref="G13"/>
    </sheetView>
  </sheetViews>
  <sheetFormatPr baseColWidth="10" defaultRowHeight="15" x14ac:dyDescent="0.2"/>
  <cols>
    <col min="2" max="2" width="27" bestFit="1" customWidth="1"/>
    <col min="11" max="11" width="17" bestFit="1" customWidth="1"/>
    <col min="12" max="12" width="27" bestFit="1" customWidth="1"/>
    <col min="15" max="15" width="17" bestFit="1" customWidth="1"/>
    <col min="16" max="16" width="27" bestFit="1" customWidth="1"/>
    <col min="21" max="21" width="17" bestFit="1" customWidth="1"/>
    <col min="22" max="22" width="27" bestFit="1" customWidth="1"/>
    <col min="23" max="23" width="5.1640625" bestFit="1" customWidth="1"/>
  </cols>
  <sheetData>
    <row r="1" spans="1:25" x14ac:dyDescent="0.2">
      <c r="A1" s="43" t="s">
        <v>72</v>
      </c>
      <c r="B1" s="44"/>
      <c r="C1" s="44"/>
      <c r="D1" s="44"/>
      <c r="E1" s="45"/>
      <c r="K1" s="43" t="s">
        <v>72</v>
      </c>
      <c r="L1" s="44"/>
      <c r="M1" s="44"/>
      <c r="N1" s="44"/>
      <c r="O1" s="45"/>
      <c r="U1" s="43" t="s">
        <v>72</v>
      </c>
      <c r="V1" s="44"/>
      <c r="W1" s="44"/>
      <c r="X1" s="44"/>
      <c r="Y1" s="45"/>
    </row>
    <row r="2" spans="1:25" x14ac:dyDescent="0.2">
      <c r="A2" s="43" t="s">
        <v>40</v>
      </c>
      <c r="B2" s="44"/>
      <c r="C2" s="44"/>
      <c r="D2" s="44"/>
      <c r="E2" s="45"/>
      <c r="K2" s="43" t="s">
        <v>18</v>
      </c>
      <c r="L2" s="44"/>
      <c r="M2" s="44"/>
      <c r="N2" s="44"/>
      <c r="O2" s="45"/>
      <c r="U2" s="43" t="s">
        <v>121</v>
      </c>
      <c r="V2" s="44"/>
      <c r="W2" s="44"/>
      <c r="X2" s="44"/>
      <c r="Y2" s="45"/>
    </row>
    <row r="3" spans="1:25" ht="16" thickBot="1" x14ac:dyDescent="0.25">
      <c r="A3" s="8" t="s">
        <v>62</v>
      </c>
      <c r="B3" s="9" t="s">
        <v>63</v>
      </c>
      <c r="C3" s="9" t="s">
        <v>64</v>
      </c>
      <c r="D3" s="9" t="s">
        <v>24</v>
      </c>
      <c r="E3" s="10" t="s">
        <v>65</v>
      </c>
      <c r="K3" s="8" t="s">
        <v>62</v>
      </c>
      <c r="L3" s="9" t="s">
        <v>63</v>
      </c>
      <c r="M3" s="9" t="s">
        <v>64</v>
      </c>
      <c r="N3" s="9" t="s">
        <v>24</v>
      </c>
      <c r="O3" s="10" t="s">
        <v>65</v>
      </c>
      <c r="U3" s="8" t="s">
        <v>62</v>
      </c>
      <c r="V3" s="9" t="s">
        <v>63</v>
      </c>
      <c r="W3" s="9" t="s">
        <v>64</v>
      </c>
      <c r="X3" s="9" t="s">
        <v>24</v>
      </c>
      <c r="Y3" s="10" t="s">
        <v>65</v>
      </c>
    </row>
    <row r="4" spans="1:25" ht="16" thickBot="1" x14ac:dyDescent="0.25">
      <c r="A4" s="40" t="s">
        <v>17</v>
      </c>
      <c r="B4" s="11" t="str">
        <f>IF(Lists!$D10="", "",Lists!$D10 )</f>
        <v>Absolute Value</v>
      </c>
      <c r="C4" s="12" t="e">
        <f t="shared" ref="C4:C29" si="0">COUNTIFS(DiffR,A$2,TypeR,$A$4,SubTypeR,"*"&amp;B4&amp;"*")</f>
        <v>#REF!</v>
      </c>
      <c r="D4" s="13" t="e">
        <f t="shared" ref="D4:D29" si="1">COUNTIFS(DiffR,A$2,TypeR,$A$4,SubTypeR,"*"&amp;B4&amp;"*",CorrectR,"Correct")</f>
        <v>#REF!</v>
      </c>
      <c r="E4" s="14" t="e">
        <f t="shared" ref="E4:E29" si="2">IF(AND(C4&lt;&gt;0, C4&lt;&gt; ""),D4/C4,"")</f>
        <v>#REF!</v>
      </c>
      <c r="K4" s="40" t="s">
        <v>17</v>
      </c>
      <c r="L4" s="11" t="str">
        <f>IF(Lists!$D10="", "",Lists!$D10 )</f>
        <v>Absolute Value</v>
      </c>
      <c r="M4" s="12" t="e">
        <f t="shared" ref="M4:M29" si="3">COUNTIFS(DiffR,K$2,TypeR,$A$4,SubTypeR,"*"&amp;L4&amp;"*")</f>
        <v>#REF!</v>
      </c>
      <c r="N4" s="13" t="e">
        <f t="shared" ref="N4:N29" si="4">COUNTIFS(DiffR,K$2,TypeR,$A$4,SubTypeR,"*"&amp;L4&amp;"*",CorrectR,"Correct")</f>
        <v>#REF!</v>
      </c>
      <c r="O4" s="14" t="e">
        <f t="shared" ref="O4:O29" si="5">IF(AND(M4&lt;&gt;0, M4&lt;&gt; ""),N4/M4,"")</f>
        <v>#REF!</v>
      </c>
      <c r="U4" s="40" t="s">
        <v>17</v>
      </c>
      <c r="V4" s="11" t="str">
        <f>IF(Lists!$D10="", "",Lists!$D10 )</f>
        <v>Absolute Value</v>
      </c>
      <c r="W4" s="12" t="e">
        <f t="shared" ref="W4:W29" si="6">COUNTIFS(DiffR,U$2,TypeR,$A$4,SubTypeR,"*"&amp;V4&amp;"*")</f>
        <v>#REF!</v>
      </c>
      <c r="X4" s="13" t="e">
        <f t="shared" ref="X4:X29" si="7">COUNTIFS(DiffR,U$2,TypeR,$A$4,SubTypeR,"*"&amp;V4&amp;"*",CorrectR,"Correct")</f>
        <v>#REF!</v>
      </c>
      <c r="Y4" s="14" t="e">
        <f t="shared" ref="Y4:Y29" si="8">IF(AND(W4&lt;&gt;0, W4&lt;&gt; ""),X4/W4,"")</f>
        <v>#REF!</v>
      </c>
    </row>
    <row r="5" spans="1:25" ht="16" thickBot="1" x14ac:dyDescent="0.25">
      <c r="A5" s="41"/>
      <c r="B5" s="11" t="str">
        <f>IF(Lists!$D11="", "",Lists!$D11 )</f>
        <v>Algebra</v>
      </c>
      <c r="C5" s="12" t="e">
        <f t="shared" si="0"/>
        <v>#REF!</v>
      </c>
      <c r="D5" s="13" t="e">
        <f t="shared" si="1"/>
        <v>#REF!</v>
      </c>
      <c r="E5" s="14" t="e">
        <f t="shared" si="2"/>
        <v>#REF!</v>
      </c>
      <c r="K5" s="41"/>
      <c r="L5" s="11" t="str">
        <f>IF(Lists!$D11="", "",Lists!$D11 )</f>
        <v>Algebra</v>
      </c>
      <c r="M5" s="12" t="e">
        <f t="shared" si="3"/>
        <v>#REF!</v>
      </c>
      <c r="N5" s="13" t="e">
        <f t="shared" si="4"/>
        <v>#REF!</v>
      </c>
      <c r="O5" s="14" t="e">
        <f t="shared" si="5"/>
        <v>#REF!</v>
      </c>
      <c r="U5" s="41"/>
      <c r="V5" s="11" t="str">
        <f>IF(Lists!$D11="", "",Lists!$D11 )</f>
        <v>Algebra</v>
      </c>
      <c r="W5" s="12" t="e">
        <f t="shared" si="6"/>
        <v>#REF!</v>
      </c>
      <c r="X5" s="13" t="e">
        <f t="shared" si="7"/>
        <v>#REF!</v>
      </c>
      <c r="Y5" s="14" t="e">
        <f t="shared" si="8"/>
        <v>#REF!</v>
      </c>
    </row>
    <row r="6" spans="1:25" ht="16" thickBot="1" x14ac:dyDescent="0.25">
      <c r="A6" s="41"/>
      <c r="B6" s="11" t="str">
        <f>IF(Lists!$D12="", "",Lists!$D12 )</f>
        <v>Arithmetic</v>
      </c>
      <c r="C6" s="12" t="e">
        <f t="shared" si="0"/>
        <v>#REF!</v>
      </c>
      <c r="D6" s="13" t="e">
        <f t="shared" si="1"/>
        <v>#REF!</v>
      </c>
      <c r="E6" s="14" t="e">
        <f t="shared" si="2"/>
        <v>#REF!</v>
      </c>
      <c r="K6" s="41"/>
      <c r="L6" s="11" t="str">
        <f>IF(Lists!$D12="", "",Lists!$D12 )</f>
        <v>Arithmetic</v>
      </c>
      <c r="M6" s="12" t="e">
        <f t="shared" si="3"/>
        <v>#REF!</v>
      </c>
      <c r="N6" s="13" t="e">
        <f t="shared" si="4"/>
        <v>#REF!</v>
      </c>
      <c r="O6" s="14" t="e">
        <f t="shared" si="5"/>
        <v>#REF!</v>
      </c>
      <c r="U6" s="41"/>
      <c r="V6" s="11" t="str">
        <f>IF(Lists!$D12="", "",Lists!$D12 )</f>
        <v>Arithmetic</v>
      </c>
      <c r="W6" s="12" t="e">
        <f t="shared" si="6"/>
        <v>#REF!</v>
      </c>
      <c r="X6" s="13" t="e">
        <f t="shared" si="7"/>
        <v>#REF!</v>
      </c>
      <c r="Y6" s="14" t="e">
        <f t="shared" si="8"/>
        <v>#REF!</v>
      </c>
    </row>
    <row r="7" spans="1:25" ht="16" thickBot="1" x14ac:dyDescent="0.25">
      <c r="A7" s="41"/>
      <c r="B7" s="11" t="str">
        <f>IF(Lists!$D13="", "",Lists!$D13 )</f>
        <v>Combinations</v>
      </c>
      <c r="C7" s="12" t="e">
        <f t="shared" si="0"/>
        <v>#REF!</v>
      </c>
      <c r="D7" s="13" t="e">
        <f t="shared" si="1"/>
        <v>#REF!</v>
      </c>
      <c r="E7" s="14" t="e">
        <f t="shared" si="2"/>
        <v>#REF!</v>
      </c>
      <c r="K7" s="41"/>
      <c r="L7" s="11" t="str">
        <f>IF(Lists!$D13="", "",Lists!$D13 )</f>
        <v>Combinations</v>
      </c>
      <c r="M7" s="12" t="e">
        <f t="shared" si="3"/>
        <v>#REF!</v>
      </c>
      <c r="N7" s="13" t="e">
        <f t="shared" si="4"/>
        <v>#REF!</v>
      </c>
      <c r="O7" s="14" t="e">
        <f t="shared" si="5"/>
        <v>#REF!</v>
      </c>
      <c r="U7" s="41"/>
      <c r="V7" s="11" t="str">
        <f>IF(Lists!$D13="", "",Lists!$D13 )</f>
        <v>Combinations</v>
      </c>
      <c r="W7" s="12" t="e">
        <f t="shared" si="6"/>
        <v>#REF!</v>
      </c>
      <c r="X7" s="13" t="e">
        <f t="shared" si="7"/>
        <v>#REF!</v>
      </c>
      <c r="Y7" s="14" t="e">
        <f t="shared" si="8"/>
        <v>#REF!</v>
      </c>
    </row>
    <row r="8" spans="1:25" ht="16" thickBot="1" x14ac:dyDescent="0.25">
      <c r="A8" s="41"/>
      <c r="B8" s="11" t="str">
        <f>IF(Lists!$D14="", "",Lists!$D14 )</f>
        <v>Coordinate Geometry</v>
      </c>
      <c r="C8" s="12" t="e">
        <f t="shared" si="0"/>
        <v>#REF!</v>
      </c>
      <c r="D8" s="13" t="e">
        <f t="shared" si="1"/>
        <v>#REF!</v>
      </c>
      <c r="E8" s="14" t="e">
        <f t="shared" si="2"/>
        <v>#REF!</v>
      </c>
      <c r="K8" s="41"/>
      <c r="L8" s="11" t="str">
        <f>IF(Lists!$D14="", "",Lists!$D14 )</f>
        <v>Coordinate Geometry</v>
      </c>
      <c r="M8" s="12" t="e">
        <f t="shared" si="3"/>
        <v>#REF!</v>
      </c>
      <c r="N8" s="13" t="e">
        <f t="shared" si="4"/>
        <v>#REF!</v>
      </c>
      <c r="O8" s="14" t="e">
        <f t="shared" si="5"/>
        <v>#REF!</v>
      </c>
      <c r="U8" s="41"/>
      <c r="V8" s="11" t="str">
        <f>IF(Lists!$D14="", "",Lists!$D14 )</f>
        <v>Coordinate Geometry</v>
      </c>
      <c r="W8" s="12" t="e">
        <f t="shared" si="6"/>
        <v>#REF!</v>
      </c>
      <c r="X8" s="13" t="e">
        <f t="shared" si="7"/>
        <v>#REF!</v>
      </c>
      <c r="Y8" s="14" t="e">
        <f t="shared" si="8"/>
        <v>#REF!</v>
      </c>
    </row>
    <row r="9" spans="1:25" ht="16" thickBot="1" x14ac:dyDescent="0.25">
      <c r="A9" s="41"/>
      <c r="B9" s="11" t="str">
        <f>IF(Lists!$D15="", "",Lists!$D15 )</f>
        <v>Distance/Rate Problems</v>
      </c>
      <c r="C9" s="12" t="e">
        <f t="shared" si="0"/>
        <v>#REF!</v>
      </c>
      <c r="D9" s="13" t="e">
        <f t="shared" si="1"/>
        <v>#REF!</v>
      </c>
      <c r="E9" s="14" t="e">
        <f t="shared" si="2"/>
        <v>#REF!</v>
      </c>
      <c r="K9" s="41"/>
      <c r="L9" s="11" t="str">
        <f>IF(Lists!$D15="", "",Lists!$D15 )</f>
        <v>Distance/Rate Problems</v>
      </c>
      <c r="M9" s="12" t="e">
        <f t="shared" si="3"/>
        <v>#REF!</v>
      </c>
      <c r="N9" s="13" t="e">
        <f t="shared" si="4"/>
        <v>#REF!</v>
      </c>
      <c r="O9" s="14" t="e">
        <f t="shared" si="5"/>
        <v>#REF!</v>
      </c>
      <c r="U9" s="41"/>
      <c r="V9" s="11" t="str">
        <f>IF(Lists!$D15="", "",Lists!$D15 )</f>
        <v>Distance/Rate Problems</v>
      </c>
      <c r="W9" s="12" t="e">
        <f t="shared" si="6"/>
        <v>#REF!</v>
      </c>
      <c r="X9" s="13" t="e">
        <f t="shared" si="7"/>
        <v>#REF!</v>
      </c>
      <c r="Y9" s="14" t="e">
        <f t="shared" si="8"/>
        <v>#REF!</v>
      </c>
    </row>
    <row r="10" spans="1:25" ht="16" thickBot="1" x14ac:dyDescent="0.25">
      <c r="A10" s="41"/>
      <c r="B10" s="11" t="str">
        <f>IF(Lists!$D16="", "",Lists!$D16 )</f>
        <v>Divisibility/Multiples/Factors</v>
      </c>
      <c r="C10" s="12" t="e">
        <f t="shared" si="0"/>
        <v>#REF!</v>
      </c>
      <c r="D10" s="13" t="e">
        <f t="shared" si="1"/>
        <v>#REF!</v>
      </c>
      <c r="E10" s="14" t="e">
        <f t="shared" si="2"/>
        <v>#REF!</v>
      </c>
      <c r="K10" s="41"/>
      <c r="L10" s="11" t="str">
        <f>IF(Lists!$D16="", "",Lists!$D16 )</f>
        <v>Divisibility/Multiples/Factors</v>
      </c>
      <c r="M10" s="12" t="e">
        <f t="shared" si="3"/>
        <v>#REF!</v>
      </c>
      <c r="N10" s="13" t="e">
        <f t="shared" si="4"/>
        <v>#REF!</v>
      </c>
      <c r="O10" s="14" t="e">
        <f t="shared" si="5"/>
        <v>#REF!</v>
      </c>
      <c r="U10" s="41"/>
      <c r="V10" s="11" t="str">
        <f>IF(Lists!$D16="", "",Lists!$D16 )</f>
        <v>Divisibility/Multiples/Factors</v>
      </c>
      <c r="W10" s="12" t="e">
        <f t="shared" si="6"/>
        <v>#REF!</v>
      </c>
      <c r="X10" s="13" t="e">
        <f t="shared" si="7"/>
        <v>#REF!</v>
      </c>
      <c r="Y10" s="14" t="e">
        <f t="shared" si="8"/>
        <v>#REF!</v>
      </c>
    </row>
    <row r="11" spans="1:25" ht="16" thickBot="1" x14ac:dyDescent="0.25">
      <c r="A11" s="41"/>
      <c r="B11" s="11" t="str">
        <f>IF(Lists!$D17="", "",Lists!$D17 )</f>
        <v>Exponents/Powers</v>
      </c>
      <c r="C11" s="12" t="e">
        <f t="shared" si="0"/>
        <v>#REF!</v>
      </c>
      <c r="D11" s="13" t="e">
        <f t="shared" si="1"/>
        <v>#REF!</v>
      </c>
      <c r="E11" s="14" t="e">
        <f t="shared" si="2"/>
        <v>#REF!</v>
      </c>
      <c r="K11" s="41"/>
      <c r="L11" s="11" t="str">
        <f>IF(Lists!$D17="", "",Lists!$D17 )</f>
        <v>Exponents/Powers</v>
      </c>
      <c r="M11" s="12" t="e">
        <f t="shared" si="3"/>
        <v>#REF!</v>
      </c>
      <c r="N11" s="13" t="e">
        <f t="shared" si="4"/>
        <v>#REF!</v>
      </c>
      <c r="O11" s="14" t="e">
        <f t="shared" si="5"/>
        <v>#REF!</v>
      </c>
      <c r="U11" s="41"/>
      <c r="V11" s="11" t="str">
        <f>IF(Lists!$D17="", "",Lists!$D17 )</f>
        <v>Exponents/Powers</v>
      </c>
      <c r="W11" s="12" t="e">
        <f t="shared" si="6"/>
        <v>#REF!</v>
      </c>
      <c r="X11" s="13" t="e">
        <f t="shared" si="7"/>
        <v>#REF!</v>
      </c>
      <c r="Y11" s="14" t="e">
        <f t="shared" si="8"/>
        <v>#REF!</v>
      </c>
    </row>
    <row r="12" spans="1:25" ht="16" thickBot="1" x14ac:dyDescent="0.25">
      <c r="A12" s="41"/>
      <c r="B12" s="11" t="str">
        <f>IF(Lists!$D18="", "",Lists!$D18 )</f>
        <v>Fractions/Ratios/Decimals</v>
      </c>
      <c r="C12" s="12" t="e">
        <f t="shared" si="0"/>
        <v>#REF!</v>
      </c>
      <c r="D12" s="13" t="e">
        <f t="shared" si="1"/>
        <v>#REF!</v>
      </c>
      <c r="E12" s="14" t="e">
        <f t="shared" si="2"/>
        <v>#REF!</v>
      </c>
      <c r="K12" s="41"/>
      <c r="L12" s="11" t="str">
        <f>IF(Lists!$D18="", "",Lists!$D18 )</f>
        <v>Fractions/Ratios/Decimals</v>
      </c>
      <c r="M12" s="12" t="e">
        <f t="shared" si="3"/>
        <v>#REF!</v>
      </c>
      <c r="N12" s="13" t="e">
        <f t="shared" si="4"/>
        <v>#REF!</v>
      </c>
      <c r="O12" s="14" t="e">
        <f t="shared" si="5"/>
        <v>#REF!</v>
      </c>
      <c r="U12" s="41"/>
      <c r="V12" s="11" t="str">
        <f>IF(Lists!$D18="", "",Lists!$D18 )</f>
        <v>Fractions/Ratios/Decimals</v>
      </c>
      <c r="W12" s="12" t="e">
        <f t="shared" si="6"/>
        <v>#REF!</v>
      </c>
      <c r="X12" s="13" t="e">
        <f t="shared" si="7"/>
        <v>#REF!</v>
      </c>
      <c r="Y12" s="14" t="e">
        <f t="shared" si="8"/>
        <v>#REF!</v>
      </c>
    </row>
    <row r="13" spans="1:25" ht="16" thickBot="1" x14ac:dyDescent="0.25">
      <c r="A13" s="41"/>
      <c r="B13" s="11" t="str">
        <f>IF(Lists!$D19="", "",Lists!$D19 )</f>
        <v>Functions and Custom Characters</v>
      </c>
      <c r="C13" s="12" t="e">
        <f t="shared" si="0"/>
        <v>#REF!</v>
      </c>
      <c r="D13" s="13" t="e">
        <f t="shared" si="1"/>
        <v>#REF!</v>
      </c>
      <c r="E13" s="14" t="e">
        <f t="shared" si="2"/>
        <v>#REF!</v>
      </c>
      <c r="K13" s="41"/>
      <c r="L13" s="11" t="str">
        <f>IF(Lists!$D19="", "",Lists!$D19 )</f>
        <v>Functions and Custom Characters</v>
      </c>
      <c r="M13" s="12" t="e">
        <f t="shared" si="3"/>
        <v>#REF!</v>
      </c>
      <c r="N13" s="13" t="e">
        <f t="shared" si="4"/>
        <v>#REF!</v>
      </c>
      <c r="O13" s="14" t="e">
        <f t="shared" si="5"/>
        <v>#REF!</v>
      </c>
      <c r="U13" s="41"/>
      <c r="V13" s="11" t="str">
        <f>IF(Lists!$D19="", "",Lists!$D19 )</f>
        <v>Functions and Custom Characters</v>
      </c>
      <c r="W13" s="12" t="e">
        <f t="shared" si="6"/>
        <v>#REF!</v>
      </c>
      <c r="X13" s="13" t="e">
        <f t="shared" si="7"/>
        <v>#REF!</v>
      </c>
      <c r="Y13" s="14" t="e">
        <f t="shared" si="8"/>
        <v>#REF!</v>
      </c>
    </row>
    <row r="14" spans="1:25" ht="16" thickBot="1" x14ac:dyDescent="0.25">
      <c r="A14" s="41"/>
      <c r="B14" s="11" t="str">
        <f>IF(Lists!$D20="", "",Lists!$D20 )</f>
        <v>Geometry</v>
      </c>
      <c r="C14" s="12" t="e">
        <f t="shared" si="0"/>
        <v>#REF!</v>
      </c>
      <c r="D14" s="13" t="e">
        <f t="shared" si="1"/>
        <v>#REF!</v>
      </c>
      <c r="E14" s="14" t="e">
        <f t="shared" si="2"/>
        <v>#REF!</v>
      </c>
      <c r="K14" s="41"/>
      <c r="L14" s="11" t="str">
        <f>IF(Lists!$D20="", "",Lists!$D20 )</f>
        <v>Geometry</v>
      </c>
      <c r="M14" s="12" t="e">
        <f t="shared" si="3"/>
        <v>#REF!</v>
      </c>
      <c r="N14" s="13" t="e">
        <f t="shared" si="4"/>
        <v>#REF!</v>
      </c>
      <c r="O14" s="14" t="e">
        <f t="shared" si="5"/>
        <v>#REF!</v>
      </c>
      <c r="U14" s="41"/>
      <c r="V14" s="11" t="str">
        <f>IF(Lists!$D20="", "",Lists!$D20 )</f>
        <v>Geometry</v>
      </c>
      <c r="W14" s="12" t="e">
        <f t="shared" si="6"/>
        <v>#REF!</v>
      </c>
      <c r="X14" s="13" t="e">
        <f t="shared" si="7"/>
        <v>#REF!</v>
      </c>
      <c r="Y14" s="14" t="e">
        <f t="shared" si="8"/>
        <v>#REF!</v>
      </c>
    </row>
    <row r="15" spans="1:25" ht="16" thickBot="1" x14ac:dyDescent="0.25">
      <c r="A15" s="41"/>
      <c r="B15" s="11" t="str">
        <f>IF(Lists!$D21="", "",Lists!$D21 )</f>
        <v>Graphs and Illustrations</v>
      </c>
      <c r="C15" s="12" t="e">
        <f t="shared" si="0"/>
        <v>#REF!</v>
      </c>
      <c r="D15" s="13" t="e">
        <f t="shared" si="1"/>
        <v>#REF!</v>
      </c>
      <c r="E15" s="14" t="e">
        <f t="shared" si="2"/>
        <v>#REF!</v>
      </c>
      <c r="K15" s="41"/>
      <c r="L15" s="11" t="str">
        <f>IF(Lists!$D21="", "",Lists!$D21 )</f>
        <v>Graphs and Illustrations</v>
      </c>
      <c r="M15" s="12" t="e">
        <f t="shared" si="3"/>
        <v>#REF!</v>
      </c>
      <c r="N15" s="13" t="e">
        <f t="shared" si="4"/>
        <v>#REF!</v>
      </c>
      <c r="O15" s="14" t="e">
        <f t="shared" si="5"/>
        <v>#REF!</v>
      </c>
      <c r="U15" s="41"/>
      <c r="V15" s="11" t="str">
        <f>IF(Lists!$D21="", "",Lists!$D21 )</f>
        <v>Graphs and Illustrations</v>
      </c>
      <c r="W15" s="12" t="e">
        <f t="shared" si="6"/>
        <v>#REF!</v>
      </c>
      <c r="X15" s="13" t="e">
        <f t="shared" si="7"/>
        <v>#REF!</v>
      </c>
      <c r="Y15" s="14" t="e">
        <f t="shared" si="8"/>
        <v>#REF!</v>
      </c>
    </row>
    <row r="16" spans="1:25" ht="16" thickBot="1" x14ac:dyDescent="0.25">
      <c r="A16" s="41"/>
      <c r="B16" s="11" t="str">
        <f>IF(Lists!$D22="", "",Lists!$D22 )</f>
        <v>Inequalities</v>
      </c>
      <c r="C16" s="12" t="e">
        <f t="shared" si="0"/>
        <v>#REF!</v>
      </c>
      <c r="D16" s="13" t="e">
        <f t="shared" si="1"/>
        <v>#REF!</v>
      </c>
      <c r="E16" s="14" t="e">
        <f t="shared" si="2"/>
        <v>#REF!</v>
      </c>
      <c r="K16" s="41"/>
      <c r="L16" s="11" t="str">
        <f>IF(Lists!$D22="", "",Lists!$D22 )</f>
        <v>Inequalities</v>
      </c>
      <c r="M16" s="12" t="e">
        <f t="shared" si="3"/>
        <v>#REF!</v>
      </c>
      <c r="N16" s="13" t="e">
        <f t="shared" si="4"/>
        <v>#REF!</v>
      </c>
      <c r="O16" s="14" t="e">
        <f t="shared" si="5"/>
        <v>#REF!</v>
      </c>
      <c r="U16" s="41"/>
      <c r="V16" s="11" t="str">
        <f>IF(Lists!$D22="", "",Lists!$D22 )</f>
        <v>Inequalities</v>
      </c>
      <c r="W16" s="12" t="e">
        <f t="shared" si="6"/>
        <v>#REF!</v>
      </c>
      <c r="X16" s="13" t="e">
        <f t="shared" si="7"/>
        <v>#REF!</v>
      </c>
      <c r="Y16" s="14" t="e">
        <f t="shared" si="8"/>
        <v>#REF!</v>
      </c>
    </row>
    <row r="17" spans="1:25" ht="16" thickBot="1" x14ac:dyDescent="0.25">
      <c r="A17" s="41"/>
      <c r="B17" s="11" t="str">
        <f>IF(Lists!$D23="", "",Lists!$D23 )</f>
        <v>Min/Max Problems</v>
      </c>
      <c r="C17" s="12" t="e">
        <f t="shared" si="0"/>
        <v>#REF!</v>
      </c>
      <c r="D17" s="13" t="e">
        <f t="shared" si="1"/>
        <v>#REF!</v>
      </c>
      <c r="E17" s="14" t="e">
        <f t="shared" si="2"/>
        <v>#REF!</v>
      </c>
      <c r="K17" s="41"/>
      <c r="L17" s="11" t="str">
        <f>IF(Lists!$D23="", "",Lists!$D23 )</f>
        <v>Min/Max Problems</v>
      </c>
      <c r="M17" s="12" t="e">
        <f t="shared" si="3"/>
        <v>#REF!</v>
      </c>
      <c r="N17" s="13" t="e">
        <f t="shared" si="4"/>
        <v>#REF!</v>
      </c>
      <c r="O17" s="14" t="e">
        <f t="shared" si="5"/>
        <v>#REF!</v>
      </c>
      <c r="U17" s="41"/>
      <c r="V17" s="11" t="str">
        <f>IF(Lists!$D23="", "",Lists!$D23 )</f>
        <v>Min/Max Problems</v>
      </c>
      <c r="W17" s="12" t="e">
        <f t="shared" si="6"/>
        <v>#REF!</v>
      </c>
      <c r="X17" s="13" t="e">
        <f t="shared" si="7"/>
        <v>#REF!</v>
      </c>
      <c r="Y17" s="14" t="e">
        <f t="shared" si="8"/>
        <v>#REF!</v>
      </c>
    </row>
    <row r="18" spans="1:25" ht="16" thickBot="1" x14ac:dyDescent="0.25">
      <c r="A18" s="41"/>
      <c r="B18" s="11" t="str">
        <f>IF(Lists!$D24="", "",Lists!$D24 )</f>
        <v>Mixture Problems</v>
      </c>
      <c r="C18" s="12" t="e">
        <f t="shared" si="0"/>
        <v>#REF!</v>
      </c>
      <c r="D18" s="13" t="e">
        <f t="shared" si="1"/>
        <v>#REF!</v>
      </c>
      <c r="E18" s="14" t="e">
        <f t="shared" si="2"/>
        <v>#REF!</v>
      </c>
      <c r="K18" s="41"/>
      <c r="L18" s="11" t="str">
        <f>IF(Lists!$D24="", "",Lists!$D24 )</f>
        <v>Mixture Problems</v>
      </c>
      <c r="M18" s="12" t="e">
        <f t="shared" si="3"/>
        <v>#REF!</v>
      </c>
      <c r="N18" s="13" t="e">
        <f t="shared" si="4"/>
        <v>#REF!</v>
      </c>
      <c r="O18" s="14" t="e">
        <f t="shared" si="5"/>
        <v>#REF!</v>
      </c>
      <c r="U18" s="41"/>
      <c r="V18" s="11" t="str">
        <f>IF(Lists!$D24="", "",Lists!$D24 )</f>
        <v>Mixture Problems</v>
      </c>
      <c r="W18" s="12" t="e">
        <f t="shared" si="6"/>
        <v>#REF!</v>
      </c>
      <c r="X18" s="13" t="e">
        <f t="shared" si="7"/>
        <v>#REF!</v>
      </c>
      <c r="Y18" s="14" t="e">
        <f t="shared" si="8"/>
        <v>#REF!</v>
      </c>
    </row>
    <row r="19" spans="1:25" ht="16" thickBot="1" x14ac:dyDescent="0.25">
      <c r="A19" s="41"/>
      <c r="B19" s="11" t="str">
        <f>IF(Lists!$D25="", "",Lists!$D25 )</f>
        <v>Must or Could be True Questions</v>
      </c>
      <c r="C19" s="12" t="e">
        <f t="shared" si="0"/>
        <v>#REF!</v>
      </c>
      <c r="D19" s="13" t="e">
        <f t="shared" si="1"/>
        <v>#REF!</v>
      </c>
      <c r="E19" s="14" t="e">
        <f t="shared" si="2"/>
        <v>#REF!</v>
      </c>
      <c r="K19" s="41"/>
      <c r="L19" s="11" t="str">
        <f>IF(Lists!$D25="", "",Lists!$D25 )</f>
        <v>Must or Could be True Questions</v>
      </c>
      <c r="M19" s="12" t="e">
        <f t="shared" si="3"/>
        <v>#REF!</v>
      </c>
      <c r="N19" s="13" t="e">
        <f t="shared" si="4"/>
        <v>#REF!</v>
      </c>
      <c r="O19" s="14" t="e">
        <f t="shared" si="5"/>
        <v>#REF!</v>
      </c>
      <c r="U19" s="41"/>
      <c r="V19" s="11" t="str">
        <f>IF(Lists!$D25="", "",Lists!$D25 )</f>
        <v>Must or Could be True Questions</v>
      </c>
      <c r="W19" s="12" t="e">
        <f t="shared" si="6"/>
        <v>#REF!</v>
      </c>
      <c r="X19" s="13" t="e">
        <f t="shared" si="7"/>
        <v>#REF!</v>
      </c>
      <c r="Y19" s="14" t="e">
        <f t="shared" si="8"/>
        <v>#REF!</v>
      </c>
    </row>
    <row r="20" spans="1:25" ht="16" thickBot="1" x14ac:dyDescent="0.25">
      <c r="A20" s="41"/>
      <c r="B20" s="11" t="str">
        <f>IF(Lists!$D26="", "",Lists!$D26 )</f>
        <v>Number Properties</v>
      </c>
      <c r="C20" s="12" t="e">
        <f t="shared" si="0"/>
        <v>#REF!</v>
      </c>
      <c r="D20" s="13" t="e">
        <f t="shared" si="1"/>
        <v>#REF!</v>
      </c>
      <c r="E20" s="14" t="e">
        <f t="shared" si="2"/>
        <v>#REF!</v>
      </c>
      <c r="K20" s="41"/>
      <c r="L20" s="11" t="str">
        <f>IF(Lists!$D26="", "",Lists!$D26 )</f>
        <v>Number Properties</v>
      </c>
      <c r="M20" s="12" t="e">
        <f t="shared" si="3"/>
        <v>#REF!</v>
      </c>
      <c r="N20" s="13" t="e">
        <f t="shared" si="4"/>
        <v>#REF!</v>
      </c>
      <c r="O20" s="14" t="e">
        <f t="shared" si="5"/>
        <v>#REF!</v>
      </c>
      <c r="U20" s="41"/>
      <c r="V20" s="11" t="str">
        <f>IF(Lists!$D26="", "",Lists!$D26 )</f>
        <v>Number Properties</v>
      </c>
      <c r="W20" s="12" t="e">
        <f t="shared" si="6"/>
        <v>#REF!</v>
      </c>
      <c r="X20" s="13" t="e">
        <f t="shared" si="7"/>
        <v>#REF!</v>
      </c>
      <c r="Y20" s="14" t="e">
        <f t="shared" si="8"/>
        <v>#REF!</v>
      </c>
    </row>
    <row r="21" spans="1:25" ht="16" thickBot="1" x14ac:dyDescent="0.25">
      <c r="A21" s="41"/>
      <c r="B21" s="11" t="str">
        <f>IF(Lists!$D27="", "",Lists!$D27 )</f>
        <v>Overlapping Sets</v>
      </c>
      <c r="C21" s="12" t="e">
        <f t="shared" si="0"/>
        <v>#REF!</v>
      </c>
      <c r="D21" s="13" t="e">
        <f t="shared" si="1"/>
        <v>#REF!</v>
      </c>
      <c r="E21" s="14" t="e">
        <f t="shared" si="2"/>
        <v>#REF!</v>
      </c>
      <c r="K21" s="41"/>
      <c r="L21" s="11" t="str">
        <f>IF(Lists!$D27="", "",Lists!$D27 )</f>
        <v>Overlapping Sets</v>
      </c>
      <c r="M21" s="12" t="e">
        <f t="shared" si="3"/>
        <v>#REF!</v>
      </c>
      <c r="N21" s="13" t="e">
        <f t="shared" si="4"/>
        <v>#REF!</v>
      </c>
      <c r="O21" s="14" t="e">
        <f t="shared" si="5"/>
        <v>#REF!</v>
      </c>
      <c r="U21" s="41"/>
      <c r="V21" s="11" t="str">
        <f>IF(Lists!$D27="", "",Lists!$D27 )</f>
        <v>Overlapping Sets</v>
      </c>
      <c r="W21" s="12" t="e">
        <f t="shared" si="6"/>
        <v>#REF!</v>
      </c>
      <c r="X21" s="13" t="e">
        <f t="shared" si="7"/>
        <v>#REF!</v>
      </c>
      <c r="Y21" s="14" t="e">
        <f t="shared" si="8"/>
        <v>#REF!</v>
      </c>
    </row>
    <row r="22" spans="1:25" ht="16" thickBot="1" x14ac:dyDescent="0.25">
      <c r="A22" s="41"/>
      <c r="B22" s="11" t="str">
        <f>IF(Lists!$D28="", "",Lists!$D28 )</f>
        <v>Percent and Interest Problems</v>
      </c>
      <c r="C22" s="12" t="e">
        <f t="shared" si="0"/>
        <v>#REF!</v>
      </c>
      <c r="D22" s="13" t="e">
        <f t="shared" si="1"/>
        <v>#REF!</v>
      </c>
      <c r="E22" s="14" t="e">
        <f t="shared" si="2"/>
        <v>#REF!</v>
      </c>
      <c r="K22" s="41"/>
      <c r="L22" s="11" t="str">
        <f>IF(Lists!$D28="", "",Lists!$D28 )</f>
        <v>Percent and Interest Problems</v>
      </c>
      <c r="M22" s="12" t="e">
        <f t="shared" si="3"/>
        <v>#REF!</v>
      </c>
      <c r="N22" s="13" t="e">
        <f t="shared" si="4"/>
        <v>#REF!</v>
      </c>
      <c r="O22" s="14" t="e">
        <f t="shared" si="5"/>
        <v>#REF!</v>
      </c>
      <c r="U22" s="41"/>
      <c r="V22" s="11" t="str">
        <f>IF(Lists!$D28="", "",Lists!$D28 )</f>
        <v>Percent and Interest Problems</v>
      </c>
      <c r="W22" s="12" t="e">
        <f t="shared" si="6"/>
        <v>#REF!</v>
      </c>
      <c r="X22" s="13" t="e">
        <f t="shared" si="7"/>
        <v>#REF!</v>
      </c>
      <c r="Y22" s="14" t="e">
        <f t="shared" si="8"/>
        <v>#REF!</v>
      </c>
    </row>
    <row r="23" spans="1:25" ht="16" thickBot="1" x14ac:dyDescent="0.25">
      <c r="A23" s="41"/>
      <c r="B23" s="11" t="str">
        <f>IF(Lists!$D29="", "",Lists!$D29 )</f>
        <v>Probability</v>
      </c>
      <c r="C23" s="12" t="e">
        <f t="shared" si="0"/>
        <v>#REF!</v>
      </c>
      <c r="D23" s="13" t="e">
        <f t="shared" si="1"/>
        <v>#REF!</v>
      </c>
      <c r="E23" s="14" t="e">
        <f t="shared" si="2"/>
        <v>#REF!</v>
      </c>
      <c r="K23" s="41"/>
      <c r="L23" s="11" t="str">
        <f>IF(Lists!$D29="", "",Lists!$D29 )</f>
        <v>Probability</v>
      </c>
      <c r="M23" s="12" t="e">
        <f t="shared" si="3"/>
        <v>#REF!</v>
      </c>
      <c r="N23" s="13" t="e">
        <f t="shared" si="4"/>
        <v>#REF!</v>
      </c>
      <c r="O23" s="14" t="e">
        <f t="shared" si="5"/>
        <v>#REF!</v>
      </c>
      <c r="U23" s="41"/>
      <c r="V23" s="11" t="str">
        <f>IF(Lists!$D29="", "",Lists!$D29 )</f>
        <v>Probability</v>
      </c>
      <c r="W23" s="12" t="e">
        <f t="shared" si="6"/>
        <v>#REF!</v>
      </c>
      <c r="X23" s="13" t="e">
        <f t="shared" si="7"/>
        <v>#REF!</v>
      </c>
      <c r="Y23" s="14" t="e">
        <f t="shared" si="8"/>
        <v>#REF!</v>
      </c>
    </row>
    <row r="24" spans="1:25" ht="16" thickBot="1" x14ac:dyDescent="0.25">
      <c r="A24" s="41"/>
      <c r="B24" s="11" t="str">
        <f>IF(Lists!$D30="", "",Lists!$D30 )</f>
        <v>Remainders</v>
      </c>
      <c r="C24" s="12" t="e">
        <f t="shared" si="0"/>
        <v>#REF!</v>
      </c>
      <c r="D24" s="13" t="e">
        <f t="shared" si="1"/>
        <v>#REF!</v>
      </c>
      <c r="E24" s="14" t="e">
        <f t="shared" si="2"/>
        <v>#REF!</v>
      </c>
      <c r="K24" s="41"/>
      <c r="L24" s="11" t="str">
        <f>IF(Lists!$D30="", "",Lists!$D30 )</f>
        <v>Remainders</v>
      </c>
      <c r="M24" s="12" t="e">
        <f t="shared" si="3"/>
        <v>#REF!</v>
      </c>
      <c r="N24" s="13" t="e">
        <f t="shared" si="4"/>
        <v>#REF!</v>
      </c>
      <c r="O24" s="14" t="e">
        <f t="shared" si="5"/>
        <v>#REF!</v>
      </c>
      <c r="U24" s="41"/>
      <c r="V24" s="11" t="str">
        <f>IF(Lists!$D30="", "",Lists!$D30 )</f>
        <v>Remainders</v>
      </c>
      <c r="W24" s="12" t="e">
        <f t="shared" si="6"/>
        <v>#REF!</v>
      </c>
      <c r="X24" s="13" t="e">
        <f t="shared" si="7"/>
        <v>#REF!</v>
      </c>
      <c r="Y24" s="14" t="e">
        <f t="shared" si="8"/>
        <v>#REF!</v>
      </c>
    </row>
    <row r="25" spans="1:25" ht="16" thickBot="1" x14ac:dyDescent="0.25">
      <c r="A25" s="41"/>
      <c r="B25" s="11" t="str">
        <f>IF(Lists!$D31="", "",Lists!$D31 )</f>
        <v>Roots</v>
      </c>
      <c r="C25" s="12" t="e">
        <f t="shared" si="0"/>
        <v>#REF!</v>
      </c>
      <c r="D25" s="13" t="e">
        <f t="shared" si="1"/>
        <v>#REF!</v>
      </c>
      <c r="E25" s="14" t="e">
        <f t="shared" si="2"/>
        <v>#REF!</v>
      </c>
      <c r="K25" s="41"/>
      <c r="L25" s="11" t="str">
        <f>IF(Lists!$D31="", "",Lists!$D31 )</f>
        <v>Roots</v>
      </c>
      <c r="M25" s="12" t="e">
        <f t="shared" si="3"/>
        <v>#REF!</v>
      </c>
      <c r="N25" s="13" t="e">
        <f t="shared" si="4"/>
        <v>#REF!</v>
      </c>
      <c r="O25" s="14" t="e">
        <f t="shared" si="5"/>
        <v>#REF!</v>
      </c>
      <c r="U25" s="41"/>
      <c r="V25" s="11" t="str">
        <f>IF(Lists!$D31="", "",Lists!$D31 )</f>
        <v>Roots</v>
      </c>
      <c r="W25" s="12" t="e">
        <f t="shared" si="6"/>
        <v>#REF!</v>
      </c>
      <c r="X25" s="13" t="e">
        <f t="shared" si="7"/>
        <v>#REF!</v>
      </c>
      <c r="Y25" s="14" t="e">
        <f t="shared" si="8"/>
        <v>#REF!</v>
      </c>
    </row>
    <row r="26" spans="1:25" ht="16" thickBot="1" x14ac:dyDescent="0.25">
      <c r="A26" s="41"/>
      <c r="B26" s="11" t="str">
        <f>IF(Lists!$D32="", "",Lists!$D32 )</f>
        <v>Sequences</v>
      </c>
      <c r="C26" s="12" t="e">
        <f t="shared" si="0"/>
        <v>#REF!</v>
      </c>
      <c r="D26" s="13" t="e">
        <f t="shared" si="1"/>
        <v>#REF!</v>
      </c>
      <c r="E26" s="14" t="e">
        <f t="shared" si="2"/>
        <v>#REF!</v>
      </c>
      <c r="K26" s="41"/>
      <c r="L26" s="11" t="str">
        <f>IF(Lists!$D32="", "",Lists!$D32 )</f>
        <v>Sequences</v>
      </c>
      <c r="M26" s="12" t="e">
        <f t="shared" si="3"/>
        <v>#REF!</v>
      </c>
      <c r="N26" s="13" t="e">
        <f t="shared" si="4"/>
        <v>#REF!</v>
      </c>
      <c r="O26" s="14" t="e">
        <f t="shared" si="5"/>
        <v>#REF!</v>
      </c>
      <c r="U26" s="41"/>
      <c r="V26" s="11" t="str">
        <f>IF(Lists!$D32="", "",Lists!$D32 )</f>
        <v>Sequences</v>
      </c>
      <c r="W26" s="12" t="e">
        <f t="shared" si="6"/>
        <v>#REF!</v>
      </c>
      <c r="X26" s="13" t="e">
        <f t="shared" si="7"/>
        <v>#REF!</v>
      </c>
      <c r="Y26" s="14" t="e">
        <f t="shared" si="8"/>
        <v>#REF!</v>
      </c>
    </row>
    <row r="27" spans="1:25" ht="16" thickBot="1" x14ac:dyDescent="0.25">
      <c r="A27" s="41"/>
      <c r="B27" s="11" t="str">
        <f>IF(Lists!$D33="", "",Lists!$D33 )</f>
        <v>Statistics and Sets Problems</v>
      </c>
      <c r="C27" s="12" t="e">
        <f t="shared" si="0"/>
        <v>#REF!</v>
      </c>
      <c r="D27" s="13" t="e">
        <f t="shared" si="1"/>
        <v>#REF!</v>
      </c>
      <c r="E27" s="14" t="e">
        <f t="shared" si="2"/>
        <v>#REF!</v>
      </c>
      <c r="K27" s="41"/>
      <c r="L27" s="11" t="str">
        <f>IF(Lists!$D33="", "",Lists!$D33 )</f>
        <v>Statistics and Sets Problems</v>
      </c>
      <c r="M27" s="12" t="e">
        <f t="shared" si="3"/>
        <v>#REF!</v>
      </c>
      <c r="N27" s="13" t="e">
        <f t="shared" si="4"/>
        <v>#REF!</v>
      </c>
      <c r="O27" s="14" t="e">
        <f t="shared" si="5"/>
        <v>#REF!</v>
      </c>
      <c r="U27" s="41"/>
      <c r="V27" s="11" t="str">
        <f>IF(Lists!$D33="", "",Lists!$D33 )</f>
        <v>Statistics and Sets Problems</v>
      </c>
      <c r="W27" s="12" t="e">
        <f t="shared" si="6"/>
        <v>#REF!</v>
      </c>
      <c r="X27" s="13" t="e">
        <f t="shared" si="7"/>
        <v>#REF!</v>
      </c>
      <c r="Y27" s="14" t="e">
        <f t="shared" si="8"/>
        <v>#REF!</v>
      </c>
    </row>
    <row r="28" spans="1:25" ht="16" thickBot="1" x14ac:dyDescent="0.25">
      <c r="A28" s="41"/>
      <c r="B28" s="11" t="str">
        <f>IF(Lists!$D34="", "",Lists!$D34 )</f>
        <v>Word Problems</v>
      </c>
      <c r="C28" s="12" t="e">
        <f t="shared" si="0"/>
        <v>#REF!</v>
      </c>
      <c r="D28" s="13" t="e">
        <f t="shared" si="1"/>
        <v>#REF!</v>
      </c>
      <c r="E28" s="14" t="e">
        <f t="shared" si="2"/>
        <v>#REF!</v>
      </c>
      <c r="K28" s="41"/>
      <c r="L28" s="11" t="str">
        <f>IF(Lists!$D34="", "",Lists!$D34 )</f>
        <v>Word Problems</v>
      </c>
      <c r="M28" s="12" t="e">
        <f t="shared" si="3"/>
        <v>#REF!</v>
      </c>
      <c r="N28" s="13" t="e">
        <f t="shared" si="4"/>
        <v>#REF!</v>
      </c>
      <c r="O28" s="14" t="e">
        <f t="shared" si="5"/>
        <v>#REF!</v>
      </c>
      <c r="U28" s="41"/>
      <c r="V28" s="11" t="str">
        <f>IF(Lists!$D34="", "",Lists!$D34 )</f>
        <v>Word Problems</v>
      </c>
      <c r="W28" s="12" t="e">
        <f t="shared" si="6"/>
        <v>#REF!</v>
      </c>
      <c r="X28" s="13" t="e">
        <f t="shared" si="7"/>
        <v>#REF!</v>
      </c>
      <c r="Y28" s="14" t="e">
        <f t="shared" si="8"/>
        <v>#REF!</v>
      </c>
    </row>
    <row r="29" spans="1:25" ht="16" thickBot="1" x14ac:dyDescent="0.25">
      <c r="A29" s="41"/>
      <c r="B29" s="11" t="str">
        <f>IF(Lists!$D35="", "",Lists!$D35 )</f>
        <v>Work/Rate Problems</v>
      </c>
      <c r="C29" s="12" t="e">
        <f t="shared" si="0"/>
        <v>#REF!</v>
      </c>
      <c r="D29" s="13" t="e">
        <f t="shared" si="1"/>
        <v>#REF!</v>
      </c>
      <c r="E29" s="14" t="e">
        <f t="shared" si="2"/>
        <v>#REF!</v>
      </c>
      <c r="K29" s="41"/>
      <c r="L29" s="11" t="str">
        <f>IF(Lists!$D35="", "",Lists!$D35 )</f>
        <v>Work/Rate Problems</v>
      </c>
      <c r="M29" s="12" t="e">
        <f t="shared" si="3"/>
        <v>#REF!</v>
      </c>
      <c r="N29" s="13" t="e">
        <f t="shared" si="4"/>
        <v>#REF!</v>
      </c>
      <c r="O29" s="14" t="e">
        <f t="shared" si="5"/>
        <v>#REF!</v>
      </c>
      <c r="U29" s="41"/>
      <c r="V29" s="11" t="str">
        <f>IF(Lists!$D35="", "",Lists!$D35 )</f>
        <v>Work/Rate Problems</v>
      </c>
      <c r="W29" s="12" t="e">
        <f t="shared" si="6"/>
        <v>#REF!</v>
      </c>
      <c r="X29" s="13" t="e">
        <f t="shared" si="7"/>
        <v>#REF!</v>
      </c>
      <c r="Y29" s="14" t="e">
        <f t="shared" si="8"/>
        <v>#REF!</v>
      </c>
    </row>
    <row r="30" spans="1:25" x14ac:dyDescent="0.2">
      <c r="A30" s="28" t="s">
        <v>64</v>
      </c>
      <c r="B30" s="29"/>
      <c r="C30" s="30" t="e">
        <f>COUNTIFS(DiffR,$A$2,TypeR,$A$4)</f>
        <v>#REF!</v>
      </c>
      <c r="D30" s="31" t="e">
        <f>COUNTIFS(DiffR,$A$2,TypeR,$A$4,CorrectR,"Correct")</f>
        <v>#REF!</v>
      </c>
      <c r="E30" s="33" t="e">
        <f>IF(AND(C30&lt;&gt;0, C30&lt;&gt; ""),D30/C30,"")</f>
        <v>#REF!</v>
      </c>
      <c r="K30" s="28" t="s">
        <v>64</v>
      </c>
      <c r="L30" s="29"/>
      <c r="M30" s="30" t="e">
        <f>COUNTIFS(DiffR,$K$2,TypeR,$K$4)</f>
        <v>#REF!</v>
      </c>
      <c r="N30" s="31" t="e">
        <f>COUNTIFS(DiffR,$K$2,TypeR,$K$4,CorrectR,"Correct")</f>
        <v>#REF!</v>
      </c>
      <c r="O30" s="33" t="e">
        <f>IF(AND(M30&lt;&gt;0, M30&lt;&gt; ""),N30/M30,"")</f>
        <v>#REF!</v>
      </c>
      <c r="U30" s="28" t="s">
        <v>64</v>
      </c>
      <c r="V30" s="29"/>
      <c r="W30" s="30" t="e">
        <f>COUNTIFS(DiffR,$U$2,TypeR,$U$4)</f>
        <v>#REF!</v>
      </c>
      <c r="X30" s="31" t="e">
        <f>COUNTIFS(DiffR,$U$2,TypeR,$U$4,CorrectR,"Correct")</f>
        <v>#REF!</v>
      </c>
      <c r="Y30" s="33" t="e">
        <f>IF(AND(W30&lt;&gt;0, W30&lt;&gt; ""),X30/W30,"")</f>
        <v>#REF!</v>
      </c>
    </row>
  </sheetData>
  <mergeCells count="9">
    <mergeCell ref="U1:Y1"/>
    <mergeCell ref="U2:Y2"/>
    <mergeCell ref="U4:U29"/>
    <mergeCell ref="A2:E2"/>
    <mergeCell ref="A4:A29"/>
    <mergeCell ref="A1:E1"/>
    <mergeCell ref="K1:O1"/>
    <mergeCell ref="K2:O2"/>
    <mergeCell ref="K4:K29"/>
  </mergeCells>
  <conditionalFormatting sqref="E4:E29">
    <cfRule type="cellIs" dxfId="13" priority="6" stopIfTrue="1" operator="lessThan">
      <formula>0.7</formula>
    </cfRule>
  </conditionalFormatting>
  <conditionalFormatting sqref="E30">
    <cfRule type="cellIs" dxfId="12" priority="5" stopIfTrue="1" operator="lessThan">
      <formula>0.7</formula>
    </cfRule>
  </conditionalFormatting>
  <conditionalFormatting sqref="O4:O29">
    <cfRule type="cellIs" dxfId="11" priority="4" stopIfTrue="1" operator="lessThan">
      <formula>0.7</formula>
    </cfRule>
  </conditionalFormatting>
  <conditionalFormatting sqref="O30">
    <cfRule type="cellIs" dxfId="10" priority="3" stopIfTrue="1" operator="lessThan">
      <formula>0.7</formula>
    </cfRule>
  </conditionalFormatting>
  <conditionalFormatting sqref="Y4:Y29">
    <cfRule type="cellIs" dxfId="9" priority="2" stopIfTrue="1" operator="lessThan">
      <formula>0.7</formula>
    </cfRule>
  </conditionalFormatting>
  <conditionalFormatting sqref="Y30">
    <cfRule type="cellIs" dxfId="8" priority="1" stopIfTrue="1" operator="lessThan">
      <formula>0.7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3581B8-14B7-BA49-A426-0A8DCBC75FD7}">
  <dimension ref="A1:W69"/>
  <sheetViews>
    <sheetView zoomScale="50" workbookViewId="0">
      <selection activeCell="N43" sqref="N43"/>
    </sheetView>
  </sheetViews>
  <sheetFormatPr baseColWidth="10" defaultRowHeight="15" x14ac:dyDescent="0.2"/>
  <cols>
    <col min="1" max="1" width="17" bestFit="1" customWidth="1"/>
    <col min="2" max="2" width="27" bestFit="1" customWidth="1"/>
    <col min="10" max="10" width="17" bestFit="1" customWidth="1"/>
    <col min="11" max="11" width="27.5" bestFit="1" customWidth="1"/>
    <col min="19" max="19" width="17" bestFit="1" customWidth="1"/>
    <col min="20" max="20" width="27.5" bestFit="1" customWidth="1"/>
  </cols>
  <sheetData>
    <row r="1" spans="1:5" x14ac:dyDescent="0.2">
      <c r="A1" s="37" t="s">
        <v>69</v>
      </c>
      <c r="B1" s="38"/>
      <c r="C1" s="38"/>
      <c r="D1" s="38"/>
      <c r="E1" s="39"/>
    </row>
    <row r="2" spans="1:5" ht="16" thickBot="1" x14ac:dyDescent="0.25">
      <c r="A2" s="8" t="s">
        <v>62</v>
      </c>
      <c r="B2" s="9" t="s">
        <v>63</v>
      </c>
      <c r="C2" s="9" t="s">
        <v>64</v>
      </c>
      <c r="D2" s="9" t="s">
        <v>24</v>
      </c>
      <c r="E2" s="10" t="s">
        <v>65</v>
      </c>
    </row>
    <row r="3" spans="1:5" ht="16" thickBot="1" x14ac:dyDescent="0.25">
      <c r="A3" s="40" t="s">
        <v>20</v>
      </c>
      <c r="B3" s="11" t="str">
        <f>IF(Lists!$D10="", "",Lists!$D10)</f>
        <v>Absolute Value</v>
      </c>
      <c r="C3" s="12" t="e">
        <f t="shared" ref="C3:C28" si="0">COUNTIFS(TypeR,$A$3,SubTypeR,"*"&amp;B3&amp;"*")</f>
        <v>#REF!</v>
      </c>
      <c r="D3" s="13" t="e">
        <f t="shared" ref="D3:D28" si="1">COUNTIFS(TypeR,$A$3,SubTypeR,"*"&amp;B3&amp;"*",CorrectR,"Correct")</f>
        <v>#REF!</v>
      </c>
      <c r="E3" s="14" t="e">
        <f t="shared" ref="E3:E27" si="2">IF(AND(C3&lt;&gt;0, C3&lt;&gt; ""),D3/C3,"")</f>
        <v>#REF!</v>
      </c>
    </row>
    <row r="4" spans="1:5" ht="16" thickBot="1" x14ac:dyDescent="0.25">
      <c r="A4" s="41"/>
      <c r="B4" s="11" t="str">
        <f>IF(Lists!$D11="", "",Lists!$D11)</f>
        <v>Algebra</v>
      </c>
      <c r="C4" s="12" t="e">
        <f t="shared" si="0"/>
        <v>#REF!</v>
      </c>
      <c r="D4" s="13" t="e">
        <f t="shared" si="1"/>
        <v>#REF!</v>
      </c>
      <c r="E4" s="14" t="e">
        <f t="shared" si="2"/>
        <v>#REF!</v>
      </c>
    </row>
    <row r="5" spans="1:5" ht="16" thickBot="1" x14ac:dyDescent="0.25">
      <c r="A5" s="41"/>
      <c r="B5" s="11" t="str">
        <f>IF(Lists!$D12="", "",Lists!$D12)</f>
        <v>Arithmetic</v>
      </c>
      <c r="C5" s="12" t="e">
        <f t="shared" si="0"/>
        <v>#REF!</v>
      </c>
      <c r="D5" s="13" t="e">
        <f t="shared" si="1"/>
        <v>#REF!</v>
      </c>
      <c r="E5" s="14" t="e">
        <f t="shared" si="2"/>
        <v>#REF!</v>
      </c>
    </row>
    <row r="6" spans="1:5" ht="16" thickBot="1" x14ac:dyDescent="0.25">
      <c r="A6" s="41"/>
      <c r="B6" s="11" t="str">
        <f>IF(Lists!$D13="", "",Lists!$D13)</f>
        <v>Combinations</v>
      </c>
      <c r="C6" s="12" t="e">
        <f t="shared" si="0"/>
        <v>#REF!</v>
      </c>
      <c r="D6" s="13" t="e">
        <f t="shared" si="1"/>
        <v>#REF!</v>
      </c>
      <c r="E6" s="14" t="e">
        <f t="shared" si="2"/>
        <v>#REF!</v>
      </c>
    </row>
    <row r="7" spans="1:5" ht="16" thickBot="1" x14ac:dyDescent="0.25">
      <c r="A7" s="41"/>
      <c r="B7" s="11" t="str">
        <f>IF(Lists!$D14="", "",Lists!$D14)</f>
        <v>Coordinate Geometry</v>
      </c>
      <c r="C7" s="12" t="e">
        <f t="shared" si="0"/>
        <v>#REF!</v>
      </c>
      <c r="D7" s="13" t="e">
        <f t="shared" si="1"/>
        <v>#REF!</v>
      </c>
      <c r="E7" s="14" t="e">
        <f t="shared" si="2"/>
        <v>#REF!</v>
      </c>
    </row>
    <row r="8" spans="1:5" ht="16" thickBot="1" x14ac:dyDescent="0.25">
      <c r="A8" s="41"/>
      <c r="B8" s="11" t="str">
        <f>IF(Lists!$D15="", "",Lists!$D15)</f>
        <v>Distance/Rate Problems</v>
      </c>
      <c r="C8" s="12" t="e">
        <f t="shared" si="0"/>
        <v>#REF!</v>
      </c>
      <c r="D8" s="13" t="e">
        <f t="shared" si="1"/>
        <v>#REF!</v>
      </c>
      <c r="E8" s="14" t="e">
        <f t="shared" si="2"/>
        <v>#REF!</v>
      </c>
    </row>
    <row r="9" spans="1:5" ht="16" thickBot="1" x14ac:dyDescent="0.25">
      <c r="A9" s="41"/>
      <c r="B9" s="11" t="str">
        <f>IF(Lists!$D16="", "",Lists!$D16)</f>
        <v>Divisibility/Multiples/Factors</v>
      </c>
      <c r="C9" s="12" t="e">
        <f t="shared" si="0"/>
        <v>#REF!</v>
      </c>
      <c r="D9" s="13" t="e">
        <f t="shared" si="1"/>
        <v>#REF!</v>
      </c>
      <c r="E9" s="14" t="e">
        <f t="shared" si="2"/>
        <v>#REF!</v>
      </c>
    </row>
    <row r="10" spans="1:5" ht="16" thickBot="1" x14ac:dyDescent="0.25">
      <c r="A10" s="41"/>
      <c r="B10" s="11" t="str">
        <f>IF(Lists!$D17="", "",Lists!$D17)</f>
        <v>Exponents/Powers</v>
      </c>
      <c r="C10" s="12" t="e">
        <f t="shared" si="0"/>
        <v>#REF!</v>
      </c>
      <c r="D10" s="13" t="e">
        <f t="shared" si="1"/>
        <v>#REF!</v>
      </c>
      <c r="E10" s="14" t="e">
        <f t="shared" si="2"/>
        <v>#REF!</v>
      </c>
    </row>
    <row r="11" spans="1:5" ht="16" thickBot="1" x14ac:dyDescent="0.25">
      <c r="A11" s="41"/>
      <c r="B11" s="11" t="str">
        <f>IF(Lists!$D18="", "",Lists!$D18)</f>
        <v>Fractions/Ratios/Decimals</v>
      </c>
      <c r="C11" s="12" t="e">
        <f t="shared" si="0"/>
        <v>#REF!</v>
      </c>
      <c r="D11" s="13" t="e">
        <f t="shared" si="1"/>
        <v>#REF!</v>
      </c>
      <c r="E11" s="14" t="e">
        <f t="shared" si="2"/>
        <v>#REF!</v>
      </c>
    </row>
    <row r="12" spans="1:5" ht="16" thickBot="1" x14ac:dyDescent="0.25">
      <c r="A12" s="41"/>
      <c r="B12" s="11" t="str">
        <f>IF(Lists!$D19="", "",Lists!$D19)</f>
        <v>Functions and Custom Characters</v>
      </c>
      <c r="C12" s="12" t="e">
        <f t="shared" si="0"/>
        <v>#REF!</v>
      </c>
      <c r="D12" s="13" t="e">
        <f t="shared" si="1"/>
        <v>#REF!</v>
      </c>
      <c r="E12" s="14" t="e">
        <f t="shared" si="2"/>
        <v>#REF!</v>
      </c>
    </row>
    <row r="13" spans="1:5" ht="16" thickBot="1" x14ac:dyDescent="0.25">
      <c r="A13" s="41"/>
      <c r="B13" s="11" t="str">
        <f>IF(Lists!$D20="", "",Lists!$D20)</f>
        <v>Geometry</v>
      </c>
      <c r="C13" s="12" t="e">
        <f t="shared" si="0"/>
        <v>#REF!</v>
      </c>
      <c r="D13" s="13" t="e">
        <f t="shared" si="1"/>
        <v>#REF!</v>
      </c>
      <c r="E13" s="14" t="e">
        <f t="shared" si="2"/>
        <v>#REF!</v>
      </c>
    </row>
    <row r="14" spans="1:5" ht="16" thickBot="1" x14ac:dyDescent="0.25">
      <c r="A14" s="41"/>
      <c r="B14" s="11" t="str">
        <f>IF(Lists!$D21="", "",Lists!$D21)</f>
        <v>Graphs and Illustrations</v>
      </c>
      <c r="C14" s="12" t="e">
        <f t="shared" si="0"/>
        <v>#REF!</v>
      </c>
      <c r="D14" s="13" t="e">
        <f t="shared" si="1"/>
        <v>#REF!</v>
      </c>
      <c r="E14" s="14" t="e">
        <f t="shared" si="2"/>
        <v>#REF!</v>
      </c>
    </row>
    <row r="15" spans="1:5" ht="16" thickBot="1" x14ac:dyDescent="0.25">
      <c r="A15" s="41"/>
      <c r="B15" s="11" t="str">
        <f>IF(Lists!$D22="", "",Lists!$D22)</f>
        <v>Inequalities</v>
      </c>
      <c r="C15" s="12" t="e">
        <f t="shared" si="0"/>
        <v>#REF!</v>
      </c>
      <c r="D15" s="13" t="e">
        <f t="shared" si="1"/>
        <v>#REF!</v>
      </c>
      <c r="E15" s="14" t="e">
        <f t="shared" si="2"/>
        <v>#REF!</v>
      </c>
    </row>
    <row r="16" spans="1:5" ht="16" thickBot="1" x14ac:dyDescent="0.25">
      <c r="A16" s="41"/>
      <c r="B16" s="11" t="str">
        <f>IF(Lists!$D23="", "",Lists!$D23)</f>
        <v>Min/Max Problems</v>
      </c>
      <c r="C16" s="12" t="e">
        <f t="shared" si="0"/>
        <v>#REF!</v>
      </c>
      <c r="D16" s="13" t="e">
        <f t="shared" si="1"/>
        <v>#REF!</v>
      </c>
      <c r="E16" s="14" t="e">
        <f t="shared" si="2"/>
        <v>#REF!</v>
      </c>
    </row>
    <row r="17" spans="1:5" ht="16" thickBot="1" x14ac:dyDescent="0.25">
      <c r="A17" s="41"/>
      <c r="B17" s="11" t="str">
        <f>IF(Lists!$D24="", "",Lists!$D24)</f>
        <v>Mixture Problems</v>
      </c>
      <c r="C17" s="12" t="e">
        <f t="shared" si="0"/>
        <v>#REF!</v>
      </c>
      <c r="D17" s="13" t="e">
        <f t="shared" si="1"/>
        <v>#REF!</v>
      </c>
      <c r="E17" s="14" t="e">
        <f t="shared" si="2"/>
        <v>#REF!</v>
      </c>
    </row>
    <row r="18" spans="1:5" ht="16" thickBot="1" x14ac:dyDescent="0.25">
      <c r="A18" s="41"/>
      <c r="B18" s="11" t="str">
        <f>IF(Lists!$D25="", "",Lists!$D25)</f>
        <v>Must or Could be True Questions</v>
      </c>
      <c r="C18" s="12" t="e">
        <f t="shared" si="0"/>
        <v>#REF!</v>
      </c>
      <c r="D18" s="13" t="e">
        <f t="shared" si="1"/>
        <v>#REF!</v>
      </c>
      <c r="E18" s="14" t="e">
        <f t="shared" si="2"/>
        <v>#REF!</v>
      </c>
    </row>
    <row r="19" spans="1:5" ht="16" thickBot="1" x14ac:dyDescent="0.25">
      <c r="A19" s="41"/>
      <c r="B19" s="11" t="str">
        <f>IF(Lists!$D26="", "",Lists!$D26)</f>
        <v>Number Properties</v>
      </c>
      <c r="C19" s="12" t="e">
        <f t="shared" si="0"/>
        <v>#REF!</v>
      </c>
      <c r="D19" s="13" t="e">
        <f t="shared" si="1"/>
        <v>#REF!</v>
      </c>
      <c r="E19" s="14" t="e">
        <f t="shared" si="2"/>
        <v>#REF!</v>
      </c>
    </row>
    <row r="20" spans="1:5" ht="16" thickBot="1" x14ac:dyDescent="0.25">
      <c r="A20" s="41"/>
      <c r="B20" s="11" t="str">
        <f>IF(Lists!$D27="", "",Lists!$D27)</f>
        <v>Overlapping Sets</v>
      </c>
      <c r="C20" s="12" t="e">
        <f t="shared" si="0"/>
        <v>#REF!</v>
      </c>
      <c r="D20" s="13" t="e">
        <f t="shared" si="1"/>
        <v>#REF!</v>
      </c>
      <c r="E20" s="14" t="e">
        <f t="shared" si="2"/>
        <v>#REF!</v>
      </c>
    </row>
    <row r="21" spans="1:5" ht="16" thickBot="1" x14ac:dyDescent="0.25">
      <c r="A21" s="41"/>
      <c r="B21" s="11" t="str">
        <f>IF(Lists!$D28="", "",Lists!$D28)</f>
        <v>Percent and Interest Problems</v>
      </c>
      <c r="C21" s="12" t="e">
        <f t="shared" si="0"/>
        <v>#REF!</v>
      </c>
      <c r="D21" s="13" t="e">
        <f t="shared" si="1"/>
        <v>#REF!</v>
      </c>
      <c r="E21" s="14" t="e">
        <f t="shared" si="2"/>
        <v>#REF!</v>
      </c>
    </row>
    <row r="22" spans="1:5" ht="16" thickBot="1" x14ac:dyDescent="0.25">
      <c r="A22" s="41"/>
      <c r="B22" s="11" t="str">
        <f>IF(Lists!$D29="", "",Lists!$D29)</f>
        <v>Probability</v>
      </c>
      <c r="C22" s="12" t="e">
        <f t="shared" si="0"/>
        <v>#REF!</v>
      </c>
      <c r="D22" s="13" t="e">
        <f t="shared" si="1"/>
        <v>#REF!</v>
      </c>
      <c r="E22" s="14" t="e">
        <f t="shared" si="2"/>
        <v>#REF!</v>
      </c>
    </row>
    <row r="23" spans="1:5" ht="16" thickBot="1" x14ac:dyDescent="0.25">
      <c r="A23" s="41"/>
      <c r="B23" s="11" t="str">
        <f>IF(Lists!$D30="", "",Lists!$D30)</f>
        <v>Remainders</v>
      </c>
      <c r="C23" s="12" t="e">
        <f t="shared" si="0"/>
        <v>#REF!</v>
      </c>
      <c r="D23" s="13" t="e">
        <f t="shared" si="1"/>
        <v>#REF!</v>
      </c>
      <c r="E23" s="14" t="e">
        <f t="shared" si="2"/>
        <v>#REF!</v>
      </c>
    </row>
    <row r="24" spans="1:5" ht="16" thickBot="1" x14ac:dyDescent="0.25">
      <c r="A24" s="41"/>
      <c r="B24" s="11" t="str">
        <f>IF(Lists!$D31="", "",Lists!$D31)</f>
        <v>Roots</v>
      </c>
      <c r="C24" s="12" t="e">
        <f t="shared" si="0"/>
        <v>#REF!</v>
      </c>
      <c r="D24" s="13" t="e">
        <f t="shared" si="1"/>
        <v>#REF!</v>
      </c>
      <c r="E24" s="14" t="e">
        <f t="shared" si="2"/>
        <v>#REF!</v>
      </c>
    </row>
    <row r="25" spans="1:5" ht="16" thickBot="1" x14ac:dyDescent="0.25">
      <c r="A25" s="41"/>
      <c r="B25" s="11" t="str">
        <f>IF(Lists!$D32="", "",Lists!$D32)</f>
        <v>Sequences</v>
      </c>
      <c r="C25" s="12" t="e">
        <f t="shared" si="0"/>
        <v>#REF!</v>
      </c>
      <c r="D25" s="13" t="e">
        <f t="shared" si="1"/>
        <v>#REF!</v>
      </c>
      <c r="E25" s="14" t="e">
        <f t="shared" si="2"/>
        <v>#REF!</v>
      </c>
    </row>
    <row r="26" spans="1:5" ht="16" thickBot="1" x14ac:dyDescent="0.25">
      <c r="A26" s="41"/>
      <c r="B26" s="11" t="str">
        <f>IF(Lists!$D33="", "",Lists!$D33)</f>
        <v>Statistics and Sets Problems</v>
      </c>
      <c r="C26" s="12" t="e">
        <f t="shared" si="0"/>
        <v>#REF!</v>
      </c>
      <c r="D26" s="13" t="e">
        <f t="shared" si="1"/>
        <v>#REF!</v>
      </c>
      <c r="E26" s="14" t="e">
        <f t="shared" si="2"/>
        <v>#REF!</v>
      </c>
    </row>
    <row r="27" spans="1:5" ht="16" thickBot="1" x14ac:dyDescent="0.25">
      <c r="A27" s="41"/>
      <c r="B27" s="11" t="str">
        <f>IF(Lists!$D34="", "",Lists!$D34)</f>
        <v>Word Problems</v>
      </c>
      <c r="C27" s="12" t="e">
        <f t="shared" si="0"/>
        <v>#REF!</v>
      </c>
      <c r="D27" s="13" t="e">
        <f t="shared" si="1"/>
        <v>#REF!</v>
      </c>
      <c r="E27" s="14" t="e">
        <f t="shared" si="2"/>
        <v>#REF!</v>
      </c>
    </row>
    <row r="28" spans="1:5" ht="16" thickBot="1" x14ac:dyDescent="0.25">
      <c r="A28" s="4"/>
      <c r="B28" s="11" t="str">
        <f>IF(Lists!$D35="", "",Lists!$D35)</f>
        <v>Work/Rate Problems</v>
      </c>
      <c r="C28" s="12" t="e">
        <f t="shared" si="0"/>
        <v>#REF!</v>
      </c>
      <c r="D28" s="13" t="e">
        <f t="shared" si="1"/>
        <v>#REF!</v>
      </c>
      <c r="E28" s="4"/>
    </row>
    <row r="29" spans="1:5" x14ac:dyDescent="0.2">
      <c r="A29" s="28" t="s">
        <v>64</v>
      </c>
      <c r="B29" s="29"/>
      <c r="C29" s="30" t="e">
        <f>COUNTIF(TypeR,$A$3)</f>
        <v>#REF!</v>
      </c>
      <c r="D29" s="31" t="e">
        <f>COUNTIFS(TypeR,$A$3,CorrectR,"Correct")</f>
        <v>#REF!</v>
      </c>
      <c r="E29" s="33" t="e">
        <f>IF(AND(C29&lt;&gt;0, C29&lt;&gt; ""),D29/C29,"")</f>
        <v>#REF!</v>
      </c>
    </row>
    <row r="40" spans="1:23" x14ac:dyDescent="0.2">
      <c r="A40" s="37" t="s">
        <v>69</v>
      </c>
      <c r="B40" s="38"/>
      <c r="C40" s="38"/>
      <c r="D40" s="38"/>
      <c r="E40" s="39"/>
      <c r="J40" s="37" t="s">
        <v>69</v>
      </c>
      <c r="K40" s="38"/>
      <c r="L40" s="38"/>
      <c r="M40" s="38"/>
      <c r="N40" s="39"/>
      <c r="S40" s="37" t="s">
        <v>69</v>
      </c>
      <c r="T40" s="38"/>
      <c r="U40" s="38"/>
      <c r="V40" s="38"/>
      <c r="W40" s="39"/>
    </row>
    <row r="41" spans="1:23" x14ac:dyDescent="0.2">
      <c r="A41" s="37" t="s">
        <v>40</v>
      </c>
      <c r="B41" s="38"/>
      <c r="C41" s="38"/>
      <c r="D41" s="38"/>
      <c r="E41" s="39"/>
      <c r="J41" s="37" t="s">
        <v>18</v>
      </c>
      <c r="K41" s="38"/>
      <c r="L41" s="38"/>
      <c r="M41" s="38"/>
      <c r="N41" s="39"/>
      <c r="S41" s="37" t="s">
        <v>121</v>
      </c>
      <c r="T41" s="38"/>
      <c r="U41" s="38"/>
      <c r="V41" s="38"/>
      <c r="W41" s="39"/>
    </row>
    <row r="42" spans="1:23" ht="16" thickBot="1" x14ac:dyDescent="0.25">
      <c r="A42" s="8" t="s">
        <v>62</v>
      </c>
      <c r="B42" s="9" t="s">
        <v>63</v>
      </c>
      <c r="C42" s="9" t="s">
        <v>64</v>
      </c>
      <c r="D42" s="9" t="s">
        <v>24</v>
      </c>
      <c r="E42" s="10" t="s">
        <v>65</v>
      </c>
      <c r="J42" s="8" t="s">
        <v>62</v>
      </c>
      <c r="K42" s="9" t="s">
        <v>63</v>
      </c>
      <c r="L42" s="9" t="s">
        <v>64</v>
      </c>
      <c r="M42" s="9" t="s">
        <v>24</v>
      </c>
      <c r="N42" s="10" t="s">
        <v>65</v>
      </c>
      <c r="S42" s="8" t="s">
        <v>62</v>
      </c>
      <c r="T42" s="9" t="s">
        <v>63</v>
      </c>
      <c r="U42" s="9" t="s">
        <v>64</v>
      </c>
      <c r="V42" s="9" t="s">
        <v>24</v>
      </c>
      <c r="W42" s="10" t="s">
        <v>65</v>
      </c>
    </row>
    <row r="43" spans="1:23" ht="16" thickBot="1" x14ac:dyDescent="0.25">
      <c r="A43" s="40" t="s">
        <v>20</v>
      </c>
      <c r="B43" s="11" t="str">
        <f>IF(Lists!$D10="", "",Lists!$D10)</f>
        <v>Absolute Value</v>
      </c>
      <c r="C43" s="12" t="e">
        <f t="shared" ref="C43:C68" si="3">COUNTIFS(DiffR,$A$41,TypeR,$A$43,SubTypeR,"*"&amp;B43&amp;"*")</f>
        <v>#REF!</v>
      </c>
      <c r="D43" s="13" t="e">
        <f t="shared" ref="D43:D68" si="4">COUNTIFS(DiffR,$A$41,TypeR,$A$43,SubTypeR,"*"&amp;B43&amp;"*",CorrectR,"Correct")</f>
        <v>#REF!</v>
      </c>
      <c r="E43" s="14" t="e">
        <f t="shared" ref="E43:E67" si="5">IF(AND(C43&lt;&gt;0, C43&lt;&gt; ""),D43/C43,"")</f>
        <v>#REF!</v>
      </c>
      <c r="J43" s="40" t="s">
        <v>20</v>
      </c>
      <c r="K43" s="11" t="str">
        <f>IF(Lists!$D10="", "",Lists!$D10)</f>
        <v>Absolute Value</v>
      </c>
      <c r="L43" s="12" t="e">
        <f t="shared" ref="L43:L68" si="6">COUNTIFS(DiffR,$J$41,TypeR,$J$43,SubTypeR,"*"&amp;K43&amp;"*")</f>
        <v>#REF!</v>
      </c>
      <c r="M43" s="13" t="e">
        <f t="shared" ref="M43:M68" si="7">COUNTIFS(DiffR,$J$41,TypeR,$J$43,SubTypeR,"*"&amp;K43&amp;"*",CorrectR,"Correct")</f>
        <v>#REF!</v>
      </c>
      <c r="N43" s="14" t="e">
        <f t="shared" ref="N43:N67" si="8">IF(AND(L43&lt;&gt;0, L43&lt;&gt; ""),M43/L43,"")</f>
        <v>#REF!</v>
      </c>
      <c r="S43" s="40" t="s">
        <v>20</v>
      </c>
      <c r="T43" s="11" t="str">
        <f>IF(Lists!$D10="", "",Lists!$D10)</f>
        <v>Absolute Value</v>
      </c>
      <c r="U43" s="12" t="e">
        <f t="shared" ref="U43:U68" si="9">COUNTIFS(DiffR,$S$41,TypeR,$S$43,SubTypeR,"*"&amp;T43&amp;"*")</f>
        <v>#REF!</v>
      </c>
      <c r="V43" s="13" t="e">
        <f t="shared" ref="V43:V68" si="10">COUNTIFS(DiffR,$S$41,TypeR,$S$43,SubTypeR,"*"&amp;T43&amp;"*",CorrectR,"Correct")</f>
        <v>#REF!</v>
      </c>
      <c r="W43" s="14" t="e">
        <f t="shared" ref="W43:W67" si="11">IF(AND(U43&lt;&gt;0, U43&lt;&gt; ""),V43/U43,"")</f>
        <v>#REF!</v>
      </c>
    </row>
    <row r="44" spans="1:23" ht="16" thickBot="1" x14ac:dyDescent="0.25">
      <c r="A44" s="41"/>
      <c r="B44" s="11" t="str">
        <f>IF(Lists!$D11="", "",Lists!$D11)</f>
        <v>Algebra</v>
      </c>
      <c r="C44" s="12" t="e">
        <f t="shared" si="3"/>
        <v>#REF!</v>
      </c>
      <c r="D44" s="13" t="e">
        <f t="shared" si="4"/>
        <v>#REF!</v>
      </c>
      <c r="E44" s="14" t="e">
        <f t="shared" si="5"/>
        <v>#REF!</v>
      </c>
      <c r="J44" s="41"/>
      <c r="K44" s="11" t="str">
        <f>IF(Lists!$D11="", "",Lists!$D11)</f>
        <v>Algebra</v>
      </c>
      <c r="L44" s="12" t="e">
        <f t="shared" si="6"/>
        <v>#REF!</v>
      </c>
      <c r="M44" s="13" t="e">
        <f t="shared" si="7"/>
        <v>#REF!</v>
      </c>
      <c r="N44" s="14" t="e">
        <f t="shared" si="8"/>
        <v>#REF!</v>
      </c>
      <c r="S44" s="41"/>
      <c r="T44" s="11" t="str">
        <f>IF(Lists!$D11="", "",Lists!$D11)</f>
        <v>Algebra</v>
      </c>
      <c r="U44" s="12" t="e">
        <f t="shared" si="9"/>
        <v>#REF!</v>
      </c>
      <c r="V44" s="13" t="e">
        <f t="shared" si="10"/>
        <v>#REF!</v>
      </c>
      <c r="W44" s="14" t="e">
        <f t="shared" si="11"/>
        <v>#REF!</v>
      </c>
    </row>
    <row r="45" spans="1:23" ht="16" thickBot="1" x14ac:dyDescent="0.25">
      <c r="A45" s="41"/>
      <c r="B45" s="11" t="str">
        <f>IF(Lists!$D12="", "",Lists!$D12)</f>
        <v>Arithmetic</v>
      </c>
      <c r="C45" s="12" t="e">
        <f t="shared" si="3"/>
        <v>#REF!</v>
      </c>
      <c r="D45" s="13" t="e">
        <f t="shared" si="4"/>
        <v>#REF!</v>
      </c>
      <c r="E45" s="14" t="e">
        <f t="shared" si="5"/>
        <v>#REF!</v>
      </c>
      <c r="J45" s="41"/>
      <c r="K45" s="11" t="str">
        <f>IF(Lists!$D12="", "",Lists!$D12)</f>
        <v>Arithmetic</v>
      </c>
      <c r="L45" s="12" t="e">
        <f t="shared" si="6"/>
        <v>#REF!</v>
      </c>
      <c r="M45" s="13" t="e">
        <f t="shared" si="7"/>
        <v>#REF!</v>
      </c>
      <c r="N45" s="14" t="e">
        <f t="shared" si="8"/>
        <v>#REF!</v>
      </c>
      <c r="S45" s="41"/>
      <c r="T45" s="11" t="str">
        <f>IF(Lists!$D12="", "",Lists!$D12)</f>
        <v>Arithmetic</v>
      </c>
      <c r="U45" s="12" t="e">
        <f t="shared" si="9"/>
        <v>#REF!</v>
      </c>
      <c r="V45" s="13" t="e">
        <f t="shared" si="10"/>
        <v>#REF!</v>
      </c>
      <c r="W45" s="14" t="e">
        <f t="shared" si="11"/>
        <v>#REF!</v>
      </c>
    </row>
    <row r="46" spans="1:23" ht="16" thickBot="1" x14ac:dyDescent="0.25">
      <c r="A46" s="41"/>
      <c r="B46" s="11" t="str">
        <f>IF(Lists!$D13="", "",Lists!$D13)</f>
        <v>Combinations</v>
      </c>
      <c r="C46" s="12" t="e">
        <f t="shared" si="3"/>
        <v>#REF!</v>
      </c>
      <c r="D46" s="13" t="e">
        <f t="shared" si="4"/>
        <v>#REF!</v>
      </c>
      <c r="E46" s="14" t="e">
        <f t="shared" si="5"/>
        <v>#REF!</v>
      </c>
      <c r="J46" s="41"/>
      <c r="K46" s="11" t="str">
        <f>IF(Lists!$D13="", "",Lists!$D13)</f>
        <v>Combinations</v>
      </c>
      <c r="L46" s="12" t="e">
        <f t="shared" si="6"/>
        <v>#REF!</v>
      </c>
      <c r="M46" s="13" t="e">
        <f t="shared" si="7"/>
        <v>#REF!</v>
      </c>
      <c r="N46" s="14" t="e">
        <f t="shared" si="8"/>
        <v>#REF!</v>
      </c>
      <c r="S46" s="41"/>
      <c r="T46" s="11" t="str">
        <f>IF(Lists!$D13="", "",Lists!$D13)</f>
        <v>Combinations</v>
      </c>
      <c r="U46" s="12" t="e">
        <f t="shared" si="9"/>
        <v>#REF!</v>
      </c>
      <c r="V46" s="13" t="e">
        <f t="shared" si="10"/>
        <v>#REF!</v>
      </c>
      <c r="W46" s="14" t="e">
        <f t="shared" si="11"/>
        <v>#REF!</v>
      </c>
    </row>
    <row r="47" spans="1:23" ht="16" thickBot="1" x14ac:dyDescent="0.25">
      <c r="A47" s="41"/>
      <c r="B47" s="11" t="str">
        <f>IF(Lists!$D14="", "",Lists!$D14)</f>
        <v>Coordinate Geometry</v>
      </c>
      <c r="C47" s="12" t="e">
        <f t="shared" si="3"/>
        <v>#REF!</v>
      </c>
      <c r="D47" s="13" t="e">
        <f t="shared" si="4"/>
        <v>#REF!</v>
      </c>
      <c r="E47" s="14" t="e">
        <f t="shared" si="5"/>
        <v>#REF!</v>
      </c>
      <c r="J47" s="41"/>
      <c r="K47" s="11" t="str">
        <f>IF(Lists!$D14="", "",Lists!$D14)</f>
        <v>Coordinate Geometry</v>
      </c>
      <c r="L47" s="12" t="e">
        <f t="shared" si="6"/>
        <v>#REF!</v>
      </c>
      <c r="M47" s="13" t="e">
        <f t="shared" si="7"/>
        <v>#REF!</v>
      </c>
      <c r="N47" s="14" t="e">
        <f t="shared" si="8"/>
        <v>#REF!</v>
      </c>
      <c r="S47" s="41"/>
      <c r="T47" s="11" t="str">
        <f>IF(Lists!$D14="", "",Lists!$D14)</f>
        <v>Coordinate Geometry</v>
      </c>
      <c r="U47" s="12" t="e">
        <f t="shared" si="9"/>
        <v>#REF!</v>
      </c>
      <c r="V47" s="13" t="e">
        <f t="shared" si="10"/>
        <v>#REF!</v>
      </c>
      <c r="W47" s="14" t="e">
        <f t="shared" si="11"/>
        <v>#REF!</v>
      </c>
    </row>
    <row r="48" spans="1:23" ht="16" thickBot="1" x14ac:dyDescent="0.25">
      <c r="A48" s="41"/>
      <c r="B48" s="11" t="str">
        <f>IF(Lists!$D15="", "",Lists!$D15)</f>
        <v>Distance/Rate Problems</v>
      </c>
      <c r="C48" s="12" t="e">
        <f t="shared" si="3"/>
        <v>#REF!</v>
      </c>
      <c r="D48" s="13" t="e">
        <f t="shared" si="4"/>
        <v>#REF!</v>
      </c>
      <c r="E48" s="14" t="e">
        <f t="shared" si="5"/>
        <v>#REF!</v>
      </c>
      <c r="J48" s="41"/>
      <c r="K48" s="11" t="str">
        <f>IF(Lists!$D15="", "",Lists!$D15)</f>
        <v>Distance/Rate Problems</v>
      </c>
      <c r="L48" s="12" t="e">
        <f t="shared" si="6"/>
        <v>#REF!</v>
      </c>
      <c r="M48" s="13" t="e">
        <f t="shared" si="7"/>
        <v>#REF!</v>
      </c>
      <c r="N48" s="14" t="e">
        <f t="shared" si="8"/>
        <v>#REF!</v>
      </c>
      <c r="S48" s="41"/>
      <c r="T48" s="11" t="str">
        <f>IF(Lists!$D15="", "",Lists!$D15)</f>
        <v>Distance/Rate Problems</v>
      </c>
      <c r="U48" s="12" t="e">
        <f t="shared" si="9"/>
        <v>#REF!</v>
      </c>
      <c r="V48" s="13" t="e">
        <f t="shared" si="10"/>
        <v>#REF!</v>
      </c>
      <c r="W48" s="14" t="e">
        <f t="shared" si="11"/>
        <v>#REF!</v>
      </c>
    </row>
    <row r="49" spans="1:23" ht="16" thickBot="1" x14ac:dyDescent="0.25">
      <c r="A49" s="41"/>
      <c r="B49" s="11" t="str">
        <f>IF(Lists!$D16="", "",Lists!$D16)</f>
        <v>Divisibility/Multiples/Factors</v>
      </c>
      <c r="C49" s="12" t="e">
        <f t="shared" si="3"/>
        <v>#REF!</v>
      </c>
      <c r="D49" s="13" t="e">
        <f t="shared" si="4"/>
        <v>#REF!</v>
      </c>
      <c r="E49" s="14" t="e">
        <f t="shared" si="5"/>
        <v>#REF!</v>
      </c>
      <c r="J49" s="41"/>
      <c r="K49" s="11" t="str">
        <f>IF(Lists!$D16="", "",Lists!$D16)</f>
        <v>Divisibility/Multiples/Factors</v>
      </c>
      <c r="L49" s="12" t="e">
        <f t="shared" si="6"/>
        <v>#REF!</v>
      </c>
      <c r="M49" s="13" t="e">
        <f t="shared" si="7"/>
        <v>#REF!</v>
      </c>
      <c r="N49" s="14" t="e">
        <f t="shared" si="8"/>
        <v>#REF!</v>
      </c>
      <c r="S49" s="41"/>
      <c r="T49" s="11" t="str">
        <f>IF(Lists!$D16="", "",Lists!$D16)</f>
        <v>Divisibility/Multiples/Factors</v>
      </c>
      <c r="U49" s="12" t="e">
        <f t="shared" si="9"/>
        <v>#REF!</v>
      </c>
      <c r="V49" s="13" t="e">
        <f t="shared" si="10"/>
        <v>#REF!</v>
      </c>
      <c r="W49" s="14" t="e">
        <f t="shared" si="11"/>
        <v>#REF!</v>
      </c>
    </row>
    <row r="50" spans="1:23" ht="16" thickBot="1" x14ac:dyDescent="0.25">
      <c r="A50" s="41"/>
      <c r="B50" s="11" t="str">
        <f>IF(Lists!$D17="", "",Lists!$D17)</f>
        <v>Exponents/Powers</v>
      </c>
      <c r="C50" s="12" t="e">
        <f t="shared" si="3"/>
        <v>#REF!</v>
      </c>
      <c r="D50" s="13" t="e">
        <f t="shared" si="4"/>
        <v>#REF!</v>
      </c>
      <c r="E50" s="14" t="e">
        <f t="shared" si="5"/>
        <v>#REF!</v>
      </c>
      <c r="J50" s="41"/>
      <c r="K50" s="11" t="str">
        <f>IF(Lists!$D17="", "",Lists!$D17)</f>
        <v>Exponents/Powers</v>
      </c>
      <c r="L50" s="12" t="e">
        <f t="shared" si="6"/>
        <v>#REF!</v>
      </c>
      <c r="M50" s="13" t="e">
        <f t="shared" si="7"/>
        <v>#REF!</v>
      </c>
      <c r="N50" s="14" t="e">
        <f t="shared" si="8"/>
        <v>#REF!</v>
      </c>
      <c r="S50" s="41"/>
      <c r="T50" s="11" t="str">
        <f>IF(Lists!$D17="", "",Lists!$D17)</f>
        <v>Exponents/Powers</v>
      </c>
      <c r="U50" s="12" t="e">
        <f t="shared" si="9"/>
        <v>#REF!</v>
      </c>
      <c r="V50" s="13" t="e">
        <f t="shared" si="10"/>
        <v>#REF!</v>
      </c>
      <c r="W50" s="14" t="e">
        <f t="shared" si="11"/>
        <v>#REF!</v>
      </c>
    </row>
    <row r="51" spans="1:23" ht="16" thickBot="1" x14ac:dyDescent="0.25">
      <c r="A51" s="41"/>
      <c r="B51" s="11" t="str">
        <f>IF(Lists!$D18="", "",Lists!$D18)</f>
        <v>Fractions/Ratios/Decimals</v>
      </c>
      <c r="C51" s="12" t="e">
        <f t="shared" si="3"/>
        <v>#REF!</v>
      </c>
      <c r="D51" s="13" t="e">
        <f t="shared" si="4"/>
        <v>#REF!</v>
      </c>
      <c r="E51" s="14" t="e">
        <f t="shared" si="5"/>
        <v>#REF!</v>
      </c>
      <c r="J51" s="41"/>
      <c r="K51" s="11" t="str">
        <f>IF(Lists!$D18="", "",Lists!$D18)</f>
        <v>Fractions/Ratios/Decimals</v>
      </c>
      <c r="L51" s="12" t="e">
        <f t="shared" si="6"/>
        <v>#REF!</v>
      </c>
      <c r="M51" s="13" t="e">
        <f t="shared" si="7"/>
        <v>#REF!</v>
      </c>
      <c r="N51" s="14" t="e">
        <f t="shared" si="8"/>
        <v>#REF!</v>
      </c>
      <c r="S51" s="41"/>
      <c r="T51" s="11" t="str">
        <f>IF(Lists!$D18="", "",Lists!$D18)</f>
        <v>Fractions/Ratios/Decimals</v>
      </c>
      <c r="U51" s="12" t="e">
        <f t="shared" si="9"/>
        <v>#REF!</v>
      </c>
      <c r="V51" s="13" t="e">
        <f t="shared" si="10"/>
        <v>#REF!</v>
      </c>
      <c r="W51" s="14" t="e">
        <f t="shared" si="11"/>
        <v>#REF!</v>
      </c>
    </row>
    <row r="52" spans="1:23" ht="16" thickBot="1" x14ac:dyDescent="0.25">
      <c r="A52" s="41"/>
      <c r="B52" s="11" t="str">
        <f>IF(Lists!$D19="", "",Lists!$D19)</f>
        <v>Functions and Custom Characters</v>
      </c>
      <c r="C52" s="12" t="e">
        <f t="shared" si="3"/>
        <v>#REF!</v>
      </c>
      <c r="D52" s="13" t="e">
        <f t="shared" si="4"/>
        <v>#REF!</v>
      </c>
      <c r="E52" s="14" t="e">
        <f t="shared" si="5"/>
        <v>#REF!</v>
      </c>
      <c r="J52" s="41"/>
      <c r="K52" s="11" t="str">
        <f>IF(Lists!$D19="", "",Lists!$D19)</f>
        <v>Functions and Custom Characters</v>
      </c>
      <c r="L52" s="12" t="e">
        <f t="shared" si="6"/>
        <v>#REF!</v>
      </c>
      <c r="M52" s="13" t="e">
        <f t="shared" si="7"/>
        <v>#REF!</v>
      </c>
      <c r="N52" s="14" t="e">
        <f t="shared" si="8"/>
        <v>#REF!</v>
      </c>
      <c r="S52" s="41"/>
      <c r="T52" s="11" t="str">
        <f>IF(Lists!$D19="", "",Lists!$D19)</f>
        <v>Functions and Custom Characters</v>
      </c>
      <c r="U52" s="12" t="e">
        <f t="shared" si="9"/>
        <v>#REF!</v>
      </c>
      <c r="V52" s="13" t="e">
        <f t="shared" si="10"/>
        <v>#REF!</v>
      </c>
      <c r="W52" s="14" t="e">
        <f t="shared" si="11"/>
        <v>#REF!</v>
      </c>
    </row>
    <row r="53" spans="1:23" ht="16" thickBot="1" x14ac:dyDescent="0.25">
      <c r="A53" s="41"/>
      <c r="B53" s="11" t="str">
        <f>IF(Lists!$D20="", "",Lists!$D20)</f>
        <v>Geometry</v>
      </c>
      <c r="C53" s="12" t="e">
        <f t="shared" si="3"/>
        <v>#REF!</v>
      </c>
      <c r="D53" s="13" t="e">
        <f t="shared" si="4"/>
        <v>#REF!</v>
      </c>
      <c r="E53" s="14" t="e">
        <f t="shared" si="5"/>
        <v>#REF!</v>
      </c>
      <c r="J53" s="41"/>
      <c r="K53" s="11" t="str">
        <f>IF(Lists!$D20="", "",Lists!$D20)</f>
        <v>Geometry</v>
      </c>
      <c r="L53" s="12" t="e">
        <f t="shared" si="6"/>
        <v>#REF!</v>
      </c>
      <c r="M53" s="13" t="e">
        <f t="shared" si="7"/>
        <v>#REF!</v>
      </c>
      <c r="N53" s="14" t="e">
        <f t="shared" si="8"/>
        <v>#REF!</v>
      </c>
      <c r="S53" s="41"/>
      <c r="T53" s="11" t="str">
        <f>IF(Lists!$D20="", "",Lists!$D20)</f>
        <v>Geometry</v>
      </c>
      <c r="U53" s="12" t="e">
        <f t="shared" si="9"/>
        <v>#REF!</v>
      </c>
      <c r="V53" s="13" t="e">
        <f t="shared" si="10"/>
        <v>#REF!</v>
      </c>
      <c r="W53" s="14" t="e">
        <f t="shared" si="11"/>
        <v>#REF!</v>
      </c>
    </row>
    <row r="54" spans="1:23" ht="16" thickBot="1" x14ac:dyDescent="0.25">
      <c r="A54" s="41"/>
      <c r="B54" s="11" t="str">
        <f>IF(Lists!$D21="", "",Lists!$D21)</f>
        <v>Graphs and Illustrations</v>
      </c>
      <c r="C54" s="12" t="e">
        <f t="shared" si="3"/>
        <v>#REF!</v>
      </c>
      <c r="D54" s="13" t="e">
        <f t="shared" si="4"/>
        <v>#REF!</v>
      </c>
      <c r="E54" s="14" t="e">
        <f t="shared" si="5"/>
        <v>#REF!</v>
      </c>
      <c r="J54" s="41"/>
      <c r="K54" s="11" t="str">
        <f>IF(Lists!$D21="", "",Lists!$D21)</f>
        <v>Graphs and Illustrations</v>
      </c>
      <c r="L54" s="12" t="e">
        <f t="shared" si="6"/>
        <v>#REF!</v>
      </c>
      <c r="M54" s="13" t="e">
        <f t="shared" si="7"/>
        <v>#REF!</v>
      </c>
      <c r="N54" s="14" t="e">
        <f t="shared" si="8"/>
        <v>#REF!</v>
      </c>
      <c r="S54" s="41"/>
      <c r="T54" s="11" t="str">
        <f>IF(Lists!$D21="", "",Lists!$D21)</f>
        <v>Graphs and Illustrations</v>
      </c>
      <c r="U54" s="12" t="e">
        <f t="shared" si="9"/>
        <v>#REF!</v>
      </c>
      <c r="V54" s="13" t="e">
        <f t="shared" si="10"/>
        <v>#REF!</v>
      </c>
      <c r="W54" s="14" t="e">
        <f t="shared" si="11"/>
        <v>#REF!</v>
      </c>
    </row>
    <row r="55" spans="1:23" ht="16" thickBot="1" x14ac:dyDescent="0.25">
      <c r="A55" s="41"/>
      <c r="B55" s="11" t="str">
        <f>IF(Lists!$D22="", "",Lists!$D22)</f>
        <v>Inequalities</v>
      </c>
      <c r="C55" s="12" t="e">
        <f t="shared" si="3"/>
        <v>#REF!</v>
      </c>
      <c r="D55" s="13" t="e">
        <f t="shared" si="4"/>
        <v>#REF!</v>
      </c>
      <c r="E55" s="14" t="e">
        <f t="shared" si="5"/>
        <v>#REF!</v>
      </c>
      <c r="J55" s="41"/>
      <c r="K55" s="11" t="str">
        <f>IF(Lists!$D22="", "",Lists!$D22)</f>
        <v>Inequalities</v>
      </c>
      <c r="L55" s="12" t="e">
        <f t="shared" si="6"/>
        <v>#REF!</v>
      </c>
      <c r="M55" s="13" t="e">
        <f t="shared" si="7"/>
        <v>#REF!</v>
      </c>
      <c r="N55" s="14" t="e">
        <f t="shared" si="8"/>
        <v>#REF!</v>
      </c>
      <c r="S55" s="41"/>
      <c r="T55" s="11" t="str">
        <f>IF(Lists!$D22="", "",Lists!$D22)</f>
        <v>Inequalities</v>
      </c>
      <c r="U55" s="12" t="e">
        <f t="shared" si="9"/>
        <v>#REF!</v>
      </c>
      <c r="V55" s="13" t="e">
        <f t="shared" si="10"/>
        <v>#REF!</v>
      </c>
      <c r="W55" s="14" t="e">
        <f t="shared" si="11"/>
        <v>#REF!</v>
      </c>
    </row>
    <row r="56" spans="1:23" ht="16" thickBot="1" x14ac:dyDescent="0.25">
      <c r="A56" s="41"/>
      <c r="B56" s="11" t="str">
        <f>IF(Lists!$D23="", "",Lists!$D23)</f>
        <v>Min/Max Problems</v>
      </c>
      <c r="C56" s="12" t="e">
        <f t="shared" si="3"/>
        <v>#REF!</v>
      </c>
      <c r="D56" s="13" t="e">
        <f t="shared" si="4"/>
        <v>#REF!</v>
      </c>
      <c r="E56" s="14" t="e">
        <f t="shared" si="5"/>
        <v>#REF!</v>
      </c>
      <c r="J56" s="41"/>
      <c r="K56" s="11" t="str">
        <f>IF(Lists!$D23="", "",Lists!$D23)</f>
        <v>Min/Max Problems</v>
      </c>
      <c r="L56" s="12" t="e">
        <f t="shared" si="6"/>
        <v>#REF!</v>
      </c>
      <c r="M56" s="13" t="e">
        <f t="shared" si="7"/>
        <v>#REF!</v>
      </c>
      <c r="N56" s="14" t="e">
        <f t="shared" si="8"/>
        <v>#REF!</v>
      </c>
      <c r="S56" s="41"/>
      <c r="T56" s="11" t="str">
        <f>IF(Lists!$D23="", "",Lists!$D23)</f>
        <v>Min/Max Problems</v>
      </c>
      <c r="U56" s="12" t="e">
        <f t="shared" si="9"/>
        <v>#REF!</v>
      </c>
      <c r="V56" s="13" t="e">
        <f t="shared" si="10"/>
        <v>#REF!</v>
      </c>
      <c r="W56" s="14" t="e">
        <f t="shared" si="11"/>
        <v>#REF!</v>
      </c>
    </row>
    <row r="57" spans="1:23" ht="16" thickBot="1" x14ac:dyDescent="0.25">
      <c r="A57" s="41"/>
      <c r="B57" s="11" t="str">
        <f>IF(Lists!$D24="", "",Lists!$D24)</f>
        <v>Mixture Problems</v>
      </c>
      <c r="C57" s="12" t="e">
        <f t="shared" si="3"/>
        <v>#REF!</v>
      </c>
      <c r="D57" s="13" t="e">
        <f t="shared" si="4"/>
        <v>#REF!</v>
      </c>
      <c r="E57" s="14" t="e">
        <f t="shared" si="5"/>
        <v>#REF!</v>
      </c>
      <c r="J57" s="41"/>
      <c r="K57" s="11" t="str">
        <f>IF(Lists!$D24="", "",Lists!$D24)</f>
        <v>Mixture Problems</v>
      </c>
      <c r="L57" s="12" t="e">
        <f t="shared" si="6"/>
        <v>#REF!</v>
      </c>
      <c r="M57" s="13" t="e">
        <f t="shared" si="7"/>
        <v>#REF!</v>
      </c>
      <c r="N57" s="14" t="e">
        <f t="shared" si="8"/>
        <v>#REF!</v>
      </c>
      <c r="S57" s="41"/>
      <c r="T57" s="11" t="str">
        <f>IF(Lists!$D24="", "",Lists!$D24)</f>
        <v>Mixture Problems</v>
      </c>
      <c r="U57" s="12" t="e">
        <f t="shared" si="9"/>
        <v>#REF!</v>
      </c>
      <c r="V57" s="13" t="e">
        <f t="shared" si="10"/>
        <v>#REF!</v>
      </c>
      <c r="W57" s="14" t="e">
        <f t="shared" si="11"/>
        <v>#REF!</v>
      </c>
    </row>
    <row r="58" spans="1:23" ht="16" thickBot="1" x14ac:dyDescent="0.25">
      <c r="A58" s="41"/>
      <c r="B58" s="11" t="str">
        <f>IF(Lists!$D25="", "",Lists!$D25)</f>
        <v>Must or Could be True Questions</v>
      </c>
      <c r="C58" s="12" t="e">
        <f t="shared" si="3"/>
        <v>#REF!</v>
      </c>
      <c r="D58" s="13" t="e">
        <f t="shared" si="4"/>
        <v>#REF!</v>
      </c>
      <c r="E58" s="14" t="e">
        <f t="shared" si="5"/>
        <v>#REF!</v>
      </c>
      <c r="J58" s="41"/>
      <c r="K58" s="11" t="str">
        <f>IF(Lists!$D25="", "",Lists!$D25)</f>
        <v>Must or Could be True Questions</v>
      </c>
      <c r="L58" s="12" t="e">
        <f t="shared" si="6"/>
        <v>#REF!</v>
      </c>
      <c r="M58" s="13" t="e">
        <f t="shared" si="7"/>
        <v>#REF!</v>
      </c>
      <c r="N58" s="14" t="e">
        <f t="shared" si="8"/>
        <v>#REF!</v>
      </c>
      <c r="S58" s="41"/>
      <c r="T58" s="11" t="str">
        <f>IF(Lists!$D25="", "",Lists!$D25)</f>
        <v>Must or Could be True Questions</v>
      </c>
      <c r="U58" s="12" t="e">
        <f t="shared" si="9"/>
        <v>#REF!</v>
      </c>
      <c r="V58" s="13" t="e">
        <f t="shared" si="10"/>
        <v>#REF!</v>
      </c>
      <c r="W58" s="14" t="e">
        <f t="shared" si="11"/>
        <v>#REF!</v>
      </c>
    </row>
    <row r="59" spans="1:23" ht="16" thickBot="1" x14ac:dyDescent="0.25">
      <c r="A59" s="41"/>
      <c r="B59" s="11" t="str">
        <f>IF(Lists!$D26="", "",Lists!$D26)</f>
        <v>Number Properties</v>
      </c>
      <c r="C59" s="12" t="e">
        <f t="shared" si="3"/>
        <v>#REF!</v>
      </c>
      <c r="D59" s="13" t="e">
        <f t="shared" si="4"/>
        <v>#REF!</v>
      </c>
      <c r="E59" s="14" t="e">
        <f t="shared" si="5"/>
        <v>#REF!</v>
      </c>
      <c r="J59" s="41"/>
      <c r="K59" s="11" t="str">
        <f>IF(Lists!$D26="", "",Lists!$D26)</f>
        <v>Number Properties</v>
      </c>
      <c r="L59" s="12" t="e">
        <f t="shared" si="6"/>
        <v>#REF!</v>
      </c>
      <c r="M59" s="13" t="e">
        <f t="shared" si="7"/>
        <v>#REF!</v>
      </c>
      <c r="N59" s="14" t="e">
        <f t="shared" si="8"/>
        <v>#REF!</v>
      </c>
      <c r="S59" s="41"/>
      <c r="T59" s="11" t="str">
        <f>IF(Lists!$D26="", "",Lists!$D26)</f>
        <v>Number Properties</v>
      </c>
      <c r="U59" s="12" t="e">
        <f t="shared" si="9"/>
        <v>#REF!</v>
      </c>
      <c r="V59" s="13" t="e">
        <f t="shared" si="10"/>
        <v>#REF!</v>
      </c>
      <c r="W59" s="14" t="e">
        <f t="shared" si="11"/>
        <v>#REF!</v>
      </c>
    </row>
    <row r="60" spans="1:23" ht="16" thickBot="1" x14ac:dyDescent="0.25">
      <c r="A60" s="41"/>
      <c r="B60" s="11" t="str">
        <f>IF(Lists!$D27="", "",Lists!$D27)</f>
        <v>Overlapping Sets</v>
      </c>
      <c r="C60" s="12" t="e">
        <f t="shared" si="3"/>
        <v>#REF!</v>
      </c>
      <c r="D60" s="13" t="e">
        <f t="shared" si="4"/>
        <v>#REF!</v>
      </c>
      <c r="E60" s="14" t="e">
        <f t="shared" si="5"/>
        <v>#REF!</v>
      </c>
      <c r="J60" s="41"/>
      <c r="K60" s="11" t="str">
        <f>IF(Lists!$D27="", "",Lists!$D27)</f>
        <v>Overlapping Sets</v>
      </c>
      <c r="L60" s="12" t="e">
        <f t="shared" si="6"/>
        <v>#REF!</v>
      </c>
      <c r="M60" s="13" t="e">
        <f t="shared" si="7"/>
        <v>#REF!</v>
      </c>
      <c r="N60" s="14" t="e">
        <f t="shared" si="8"/>
        <v>#REF!</v>
      </c>
      <c r="S60" s="41"/>
      <c r="T60" s="11" t="str">
        <f>IF(Lists!$D27="", "",Lists!$D27)</f>
        <v>Overlapping Sets</v>
      </c>
      <c r="U60" s="12" t="e">
        <f t="shared" si="9"/>
        <v>#REF!</v>
      </c>
      <c r="V60" s="13" t="e">
        <f t="shared" si="10"/>
        <v>#REF!</v>
      </c>
      <c r="W60" s="14" t="e">
        <f t="shared" si="11"/>
        <v>#REF!</v>
      </c>
    </row>
    <row r="61" spans="1:23" ht="16" thickBot="1" x14ac:dyDescent="0.25">
      <c r="A61" s="41"/>
      <c r="B61" s="11" t="str">
        <f>IF(Lists!$D28="", "",Lists!$D28)</f>
        <v>Percent and Interest Problems</v>
      </c>
      <c r="C61" s="12" t="e">
        <f t="shared" si="3"/>
        <v>#REF!</v>
      </c>
      <c r="D61" s="13" t="e">
        <f t="shared" si="4"/>
        <v>#REF!</v>
      </c>
      <c r="E61" s="14" t="e">
        <f t="shared" si="5"/>
        <v>#REF!</v>
      </c>
      <c r="J61" s="41"/>
      <c r="K61" s="11" t="str">
        <f>IF(Lists!$D28="", "",Lists!$D28)</f>
        <v>Percent and Interest Problems</v>
      </c>
      <c r="L61" s="12" t="e">
        <f t="shared" si="6"/>
        <v>#REF!</v>
      </c>
      <c r="M61" s="13" t="e">
        <f t="shared" si="7"/>
        <v>#REF!</v>
      </c>
      <c r="N61" s="14" t="e">
        <f t="shared" si="8"/>
        <v>#REF!</v>
      </c>
      <c r="S61" s="41"/>
      <c r="T61" s="11" t="str">
        <f>IF(Lists!$D28="", "",Lists!$D28)</f>
        <v>Percent and Interest Problems</v>
      </c>
      <c r="U61" s="12" t="e">
        <f t="shared" si="9"/>
        <v>#REF!</v>
      </c>
      <c r="V61" s="13" t="e">
        <f t="shared" si="10"/>
        <v>#REF!</v>
      </c>
      <c r="W61" s="14" t="e">
        <f t="shared" si="11"/>
        <v>#REF!</v>
      </c>
    </row>
    <row r="62" spans="1:23" ht="16" thickBot="1" x14ac:dyDescent="0.25">
      <c r="A62" s="41"/>
      <c r="B62" s="11" t="str">
        <f>IF(Lists!$D29="", "",Lists!$D29)</f>
        <v>Probability</v>
      </c>
      <c r="C62" s="12" t="e">
        <f t="shared" si="3"/>
        <v>#REF!</v>
      </c>
      <c r="D62" s="13" t="e">
        <f t="shared" si="4"/>
        <v>#REF!</v>
      </c>
      <c r="E62" s="14" t="e">
        <f t="shared" si="5"/>
        <v>#REF!</v>
      </c>
      <c r="J62" s="41"/>
      <c r="K62" s="11" t="str">
        <f>IF(Lists!$D29="", "",Lists!$D29)</f>
        <v>Probability</v>
      </c>
      <c r="L62" s="12" t="e">
        <f t="shared" si="6"/>
        <v>#REF!</v>
      </c>
      <c r="M62" s="13" t="e">
        <f t="shared" si="7"/>
        <v>#REF!</v>
      </c>
      <c r="N62" s="14" t="e">
        <f t="shared" si="8"/>
        <v>#REF!</v>
      </c>
      <c r="S62" s="41"/>
      <c r="T62" s="11" t="str">
        <f>IF(Lists!$D29="", "",Lists!$D29)</f>
        <v>Probability</v>
      </c>
      <c r="U62" s="12" t="e">
        <f t="shared" si="9"/>
        <v>#REF!</v>
      </c>
      <c r="V62" s="13" t="e">
        <f t="shared" si="10"/>
        <v>#REF!</v>
      </c>
      <c r="W62" s="14" t="e">
        <f t="shared" si="11"/>
        <v>#REF!</v>
      </c>
    </row>
    <row r="63" spans="1:23" ht="16" thickBot="1" x14ac:dyDescent="0.25">
      <c r="A63" s="41"/>
      <c r="B63" s="11" t="str">
        <f>IF(Lists!$D30="", "",Lists!$D30)</f>
        <v>Remainders</v>
      </c>
      <c r="C63" s="12" t="e">
        <f t="shared" si="3"/>
        <v>#REF!</v>
      </c>
      <c r="D63" s="13" t="e">
        <f t="shared" si="4"/>
        <v>#REF!</v>
      </c>
      <c r="E63" s="14" t="e">
        <f t="shared" si="5"/>
        <v>#REF!</v>
      </c>
      <c r="J63" s="41"/>
      <c r="K63" s="11" t="str">
        <f>IF(Lists!$D30="", "",Lists!$D30)</f>
        <v>Remainders</v>
      </c>
      <c r="L63" s="12" t="e">
        <f t="shared" si="6"/>
        <v>#REF!</v>
      </c>
      <c r="M63" s="13" t="e">
        <f t="shared" si="7"/>
        <v>#REF!</v>
      </c>
      <c r="N63" s="14" t="e">
        <f t="shared" si="8"/>
        <v>#REF!</v>
      </c>
      <c r="S63" s="41"/>
      <c r="T63" s="11" t="str">
        <f>IF(Lists!$D30="", "",Lists!$D30)</f>
        <v>Remainders</v>
      </c>
      <c r="U63" s="12" t="e">
        <f t="shared" si="9"/>
        <v>#REF!</v>
      </c>
      <c r="V63" s="13" t="e">
        <f t="shared" si="10"/>
        <v>#REF!</v>
      </c>
      <c r="W63" s="14" t="e">
        <f t="shared" si="11"/>
        <v>#REF!</v>
      </c>
    </row>
    <row r="64" spans="1:23" ht="16" thickBot="1" x14ac:dyDescent="0.25">
      <c r="A64" s="41"/>
      <c r="B64" s="11" t="str">
        <f>IF(Lists!$D31="", "",Lists!$D31)</f>
        <v>Roots</v>
      </c>
      <c r="C64" s="12" t="e">
        <f t="shared" si="3"/>
        <v>#REF!</v>
      </c>
      <c r="D64" s="13" t="e">
        <f t="shared" si="4"/>
        <v>#REF!</v>
      </c>
      <c r="E64" s="14" t="e">
        <f t="shared" si="5"/>
        <v>#REF!</v>
      </c>
      <c r="J64" s="41"/>
      <c r="K64" s="11" t="str">
        <f>IF(Lists!$D31="", "",Lists!$D31)</f>
        <v>Roots</v>
      </c>
      <c r="L64" s="12" t="e">
        <f t="shared" si="6"/>
        <v>#REF!</v>
      </c>
      <c r="M64" s="13" t="e">
        <f t="shared" si="7"/>
        <v>#REF!</v>
      </c>
      <c r="N64" s="14" t="e">
        <f t="shared" si="8"/>
        <v>#REF!</v>
      </c>
      <c r="S64" s="41"/>
      <c r="T64" s="11" t="str">
        <f>IF(Lists!$D31="", "",Lists!$D31)</f>
        <v>Roots</v>
      </c>
      <c r="U64" s="12" t="e">
        <f t="shared" si="9"/>
        <v>#REF!</v>
      </c>
      <c r="V64" s="13" t="e">
        <f t="shared" si="10"/>
        <v>#REF!</v>
      </c>
      <c r="W64" s="14" t="e">
        <f t="shared" si="11"/>
        <v>#REF!</v>
      </c>
    </row>
    <row r="65" spans="1:23" ht="16" thickBot="1" x14ac:dyDescent="0.25">
      <c r="A65" s="41"/>
      <c r="B65" s="11" t="str">
        <f>IF(Lists!$D32="", "",Lists!$D32)</f>
        <v>Sequences</v>
      </c>
      <c r="C65" s="12" t="e">
        <f t="shared" si="3"/>
        <v>#REF!</v>
      </c>
      <c r="D65" s="13" t="e">
        <f t="shared" si="4"/>
        <v>#REF!</v>
      </c>
      <c r="E65" s="14" t="e">
        <f t="shared" si="5"/>
        <v>#REF!</v>
      </c>
      <c r="J65" s="41"/>
      <c r="K65" s="11" t="str">
        <f>IF(Lists!$D32="", "",Lists!$D32)</f>
        <v>Sequences</v>
      </c>
      <c r="L65" s="12" t="e">
        <f t="shared" si="6"/>
        <v>#REF!</v>
      </c>
      <c r="M65" s="13" t="e">
        <f t="shared" si="7"/>
        <v>#REF!</v>
      </c>
      <c r="N65" s="14" t="e">
        <f t="shared" si="8"/>
        <v>#REF!</v>
      </c>
      <c r="S65" s="41"/>
      <c r="T65" s="11" t="str">
        <f>IF(Lists!$D32="", "",Lists!$D32)</f>
        <v>Sequences</v>
      </c>
      <c r="U65" s="12" t="e">
        <f t="shared" si="9"/>
        <v>#REF!</v>
      </c>
      <c r="V65" s="13" t="e">
        <f t="shared" si="10"/>
        <v>#REF!</v>
      </c>
      <c r="W65" s="14" t="e">
        <f t="shared" si="11"/>
        <v>#REF!</v>
      </c>
    </row>
    <row r="66" spans="1:23" ht="16" thickBot="1" x14ac:dyDescent="0.25">
      <c r="A66" s="41"/>
      <c r="B66" s="11" t="str">
        <f>IF(Lists!$D33="", "",Lists!$D33)</f>
        <v>Statistics and Sets Problems</v>
      </c>
      <c r="C66" s="12" t="e">
        <f t="shared" si="3"/>
        <v>#REF!</v>
      </c>
      <c r="D66" s="13" t="e">
        <f t="shared" si="4"/>
        <v>#REF!</v>
      </c>
      <c r="E66" s="14" t="e">
        <f t="shared" si="5"/>
        <v>#REF!</v>
      </c>
      <c r="J66" s="41"/>
      <c r="K66" s="11" t="str">
        <f>IF(Lists!$D33="", "",Lists!$D33)</f>
        <v>Statistics and Sets Problems</v>
      </c>
      <c r="L66" s="12" t="e">
        <f t="shared" si="6"/>
        <v>#REF!</v>
      </c>
      <c r="M66" s="13" t="e">
        <f t="shared" si="7"/>
        <v>#REF!</v>
      </c>
      <c r="N66" s="14" t="e">
        <f t="shared" si="8"/>
        <v>#REF!</v>
      </c>
      <c r="S66" s="41"/>
      <c r="T66" s="11" t="str">
        <f>IF(Lists!$D33="", "",Lists!$D33)</f>
        <v>Statistics and Sets Problems</v>
      </c>
      <c r="U66" s="12" t="e">
        <f t="shared" si="9"/>
        <v>#REF!</v>
      </c>
      <c r="V66" s="13" t="e">
        <f t="shared" si="10"/>
        <v>#REF!</v>
      </c>
      <c r="W66" s="14" t="e">
        <f t="shared" si="11"/>
        <v>#REF!</v>
      </c>
    </row>
    <row r="67" spans="1:23" ht="16" thickBot="1" x14ac:dyDescent="0.25">
      <c r="A67" s="41"/>
      <c r="B67" s="11" t="str">
        <f>IF(Lists!$D34="", "",Lists!$D34)</f>
        <v>Word Problems</v>
      </c>
      <c r="C67" s="12" t="e">
        <f t="shared" si="3"/>
        <v>#REF!</v>
      </c>
      <c r="D67" s="13" t="e">
        <f t="shared" si="4"/>
        <v>#REF!</v>
      </c>
      <c r="E67" s="14" t="e">
        <f t="shared" si="5"/>
        <v>#REF!</v>
      </c>
      <c r="J67" s="41"/>
      <c r="K67" s="11" t="str">
        <f>IF(Lists!$D34="", "",Lists!$D34)</f>
        <v>Word Problems</v>
      </c>
      <c r="L67" s="12" t="e">
        <f t="shared" si="6"/>
        <v>#REF!</v>
      </c>
      <c r="M67" s="13" t="e">
        <f t="shared" si="7"/>
        <v>#REF!</v>
      </c>
      <c r="N67" s="14" t="e">
        <f t="shared" si="8"/>
        <v>#REF!</v>
      </c>
      <c r="S67" s="41"/>
      <c r="T67" s="11" t="str">
        <f>IF(Lists!$D34="", "",Lists!$D34)</f>
        <v>Word Problems</v>
      </c>
      <c r="U67" s="12" t="e">
        <f t="shared" si="9"/>
        <v>#REF!</v>
      </c>
      <c r="V67" s="13" t="e">
        <f t="shared" si="10"/>
        <v>#REF!</v>
      </c>
      <c r="W67" s="14" t="e">
        <f t="shared" si="11"/>
        <v>#REF!</v>
      </c>
    </row>
    <row r="68" spans="1:23" ht="16" thickBot="1" x14ac:dyDescent="0.25">
      <c r="A68" s="4"/>
      <c r="B68" s="11" t="str">
        <f>IF(Lists!$D35="", "",Lists!$D35)</f>
        <v>Work/Rate Problems</v>
      </c>
      <c r="C68" s="12" t="e">
        <f t="shared" si="3"/>
        <v>#REF!</v>
      </c>
      <c r="D68" s="13" t="e">
        <f t="shared" si="4"/>
        <v>#REF!</v>
      </c>
      <c r="E68" s="4"/>
      <c r="J68" s="4"/>
      <c r="K68" s="11" t="str">
        <f>IF(Lists!$D35="", "",Lists!$D35)</f>
        <v>Work/Rate Problems</v>
      </c>
      <c r="L68" s="12" t="e">
        <f t="shared" si="6"/>
        <v>#REF!</v>
      </c>
      <c r="M68" s="13" t="e">
        <f t="shared" si="7"/>
        <v>#REF!</v>
      </c>
      <c r="N68" s="4"/>
      <c r="S68" s="4"/>
      <c r="T68" s="11" t="str">
        <f>IF(Lists!$D35="", "",Lists!$D35)</f>
        <v>Work/Rate Problems</v>
      </c>
      <c r="U68" s="12" t="e">
        <f t="shared" si="9"/>
        <v>#REF!</v>
      </c>
      <c r="V68" s="13" t="e">
        <f t="shared" si="10"/>
        <v>#REF!</v>
      </c>
      <c r="W68" s="4"/>
    </row>
    <row r="69" spans="1:23" x14ac:dyDescent="0.2">
      <c r="A69" s="28" t="s">
        <v>64</v>
      </c>
      <c r="B69" s="29"/>
      <c r="C69" s="30" t="e">
        <f>COUNTIFS(DiffR,A41,TypeR,$A$3)</f>
        <v>#REF!</v>
      </c>
      <c r="D69" s="31" t="e">
        <f>COUNTIFS(DiffR,A41,TypeR,$A$3,CorrectR,"Correct")</f>
        <v>#REF!</v>
      </c>
      <c r="E69" s="33" t="e">
        <f>IF(AND(C69&lt;&gt;0, C69&lt;&gt; ""),D69/C69,"")</f>
        <v>#REF!</v>
      </c>
      <c r="J69" s="28" t="s">
        <v>64</v>
      </c>
      <c r="K69" s="29"/>
      <c r="L69" s="30" t="e">
        <f>COUNTIFS(DiffR,J41,TypeR,$J43)</f>
        <v>#REF!</v>
      </c>
      <c r="M69" s="30" t="e">
        <f>COUNTIFS(DiffR,J41,TypeR,$J43,CorrectR,"Correct")</f>
        <v>#REF!</v>
      </c>
      <c r="N69" s="33" t="e">
        <f>IF(AND(L69&lt;&gt;0, L69&lt;&gt; ""),M69/L69,"")</f>
        <v>#REF!</v>
      </c>
      <c r="S69" s="28" t="s">
        <v>64</v>
      </c>
      <c r="T69" s="29"/>
      <c r="U69" s="30" t="e">
        <f>COUNTIFS(DiffR,$S$41,TypeR,$S$43)</f>
        <v>#REF!</v>
      </c>
      <c r="V69" s="30" t="e">
        <f>COUNTIFS(DiffR,$S$41,TypeR,$S$43,CorrectR,"Correct")</f>
        <v>#REF!</v>
      </c>
      <c r="W69" s="33" t="e">
        <f>IF(AND(U69&lt;&gt;0, U69&lt;&gt; ""),V69/U69,"")</f>
        <v>#REF!</v>
      </c>
    </row>
  </sheetData>
  <mergeCells count="11">
    <mergeCell ref="S40:W40"/>
    <mergeCell ref="S41:W41"/>
    <mergeCell ref="S43:S67"/>
    <mergeCell ref="A1:E1"/>
    <mergeCell ref="A3:A27"/>
    <mergeCell ref="A41:E41"/>
    <mergeCell ref="A43:A67"/>
    <mergeCell ref="J41:N41"/>
    <mergeCell ref="J43:J67"/>
    <mergeCell ref="A40:E40"/>
    <mergeCell ref="J40:N40"/>
  </mergeCells>
  <conditionalFormatting sqref="E3:E27">
    <cfRule type="cellIs" dxfId="7" priority="9" stopIfTrue="1" operator="lessThan">
      <formula>0.7</formula>
    </cfRule>
  </conditionalFormatting>
  <conditionalFormatting sqref="E29">
    <cfRule type="cellIs" dxfId="6" priority="7" stopIfTrue="1" operator="lessThan">
      <formula>0.7</formula>
    </cfRule>
  </conditionalFormatting>
  <conditionalFormatting sqref="E43:E67">
    <cfRule type="cellIs" dxfId="5" priority="6" stopIfTrue="1" operator="lessThan">
      <formula>0.7</formula>
    </cfRule>
  </conditionalFormatting>
  <conditionalFormatting sqref="E69">
    <cfRule type="cellIs" dxfId="4" priority="5" stopIfTrue="1" operator="lessThan">
      <formula>0.7</formula>
    </cfRule>
  </conditionalFormatting>
  <conditionalFormatting sqref="N43:N67">
    <cfRule type="cellIs" dxfId="3" priority="4" stopIfTrue="1" operator="lessThan">
      <formula>0.7</formula>
    </cfRule>
  </conditionalFormatting>
  <conditionalFormatting sqref="W43:W67">
    <cfRule type="cellIs" dxfId="2" priority="3" stopIfTrue="1" operator="lessThan">
      <formula>0.7</formula>
    </cfRule>
  </conditionalFormatting>
  <conditionalFormatting sqref="N69">
    <cfRule type="cellIs" dxfId="1" priority="2" stopIfTrue="1" operator="lessThan">
      <formula>0.7</formula>
    </cfRule>
  </conditionalFormatting>
  <conditionalFormatting sqref="W69">
    <cfRule type="cellIs" dxfId="0" priority="1" stopIfTrue="1" operator="lessThan">
      <formula>0.7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GMAT_Error_Log</vt:lpstr>
      <vt:lpstr>Lists</vt:lpstr>
      <vt:lpstr>Consolidated</vt:lpstr>
      <vt:lpstr>SC</vt:lpstr>
      <vt:lpstr>CR</vt:lpstr>
      <vt:lpstr>PS</vt:lpstr>
      <vt:lpstr>DS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Error Log Document</dc:title>
  <dc:subject>Office 2007 XLSX Error Log Document</dc:subject>
  <dc:creator>GMAT Error Log</dc:creator>
  <cp:keywords/>
  <dc:description>GMAT Error Log document for Office 2007 XLSX</dc:description>
  <cp:lastModifiedBy>Microsoft Office User</cp:lastModifiedBy>
  <dcterms:created xsi:type="dcterms:W3CDTF">2021-12-25T11:18:27Z</dcterms:created>
  <dcterms:modified xsi:type="dcterms:W3CDTF">2022-01-16T16:18:18Z</dcterms:modified>
  <cp:category/>
</cp:coreProperties>
</file>