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66925"/>
  <mc:AlternateContent xmlns:mc="http://schemas.openxmlformats.org/markup-compatibility/2006">
    <mc:Choice Requires="x15">
      <x15ac:absPath xmlns:x15ac="http://schemas.microsoft.com/office/spreadsheetml/2010/11/ac" url="C:\Users\alochemes\Desktop\GMAT\"/>
    </mc:Choice>
  </mc:AlternateContent>
  <xr:revisionPtr revIDLastSave="0" documentId="13_ncr:1_{CE7B28FF-E9AE-4472-984E-968CA942F890}" xr6:coauthVersionLast="47" xr6:coauthVersionMax="47" xr10:uidLastSave="{00000000-0000-0000-0000-000000000000}"/>
  <bookViews>
    <workbookView xWindow="-21720" yWindow="-45" windowWidth="21840" windowHeight="13140" xr2:uid="{15EE113A-5BF5-4DD3-AD16-7B51FA7FCB36}"/>
  </bookViews>
  <sheets>
    <sheet name="SC" sheetId="1" r:id="rId1"/>
    <sheet name="scatter plot" sheetId="2" r:id="rId2"/>
  </sheets>
  <calcPr calcId="191029" calcMode="autoNoTable"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9" i="1" l="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CE76" i="1" s="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 r="J162" i="1"/>
  <c r="J163" i="1"/>
  <c r="J164" i="1"/>
  <c r="J165" i="1"/>
  <c r="J166" i="1"/>
  <c r="J167" i="1"/>
  <c r="J168" i="1"/>
  <c r="J169" i="1"/>
  <c r="J170" i="1"/>
  <c r="J171" i="1"/>
  <c r="J172" i="1"/>
  <c r="J173" i="1"/>
  <c r="J174" i="1"/>
  <c r="J175" i="1"/>
  <c r="J176" i="1"/>
  <c r="J177" i="1"/>
  <c r="J178" i="1"/>
  <c r="J179" i="1"/>
  <c r="J180" i="1"/>
  <c r="J181" i="1"/>
  <c r="J182" i="1"/>
  <c r="J183" i="1"/>
  <c r="J184" i="1"/>
  <c r="J185" i="1"/>
  <c r="J186" i="1"/>
  <c r="J187" i="1"/>
  <c r="J188" i="1"/>
  <c r="J189" i="1"/>
  <c r="J190" i="1"/>
  <c r="J191" i="1"/>
  <c r="J192" i="1"/>
  <c r="J193" i="1"/>
  <c r="J194" i="1"/>
  <c r="J195" i="1"/>
  <c r="J196" i="1"/>
  <c r="J197" i="1"/>
  <c r="J198" i="1"/>
  <c r="J199" i="1"/>
  <c r="J200" i="1"/>
  <c r="J201" i="1"/>
  <c r="J202" i="1"/>
  <c r="J203" i="1"/>
  <c r="J204" i="1"/>
  <c r="J205" i="1"/>
  <c r="J206" i="1"/>
  <c r="J207" i="1"/>
  <c r="J208" i="1"/>
  <c r="J209" i="1"/>
  <c r="J210" i="1"/>
  <c r="J211" i="1"/>
  <c r="J212" i="1"/>
  <c r="J213" i="1"/>
  <c r="J214" i="1"/>
  <c r="J215" i="1"/>
  <c r="J216" i="1"/>
  <c r="J217" i="1"/>
  <c r="J218" i="1"/>
  <c r="J219" i="1"/>
  <c r="J220" i="1"/>
  <c r="J221" i="1"/>
  <c r="J222" i="1"/>
  <c r="J223" i="1"/>
  <c r="J224" i="1"/>
  <c r="J225" i="1"/>
  <c r="J226" i="1"/>
  <c r="J227" i="1"/>
  <c r="J228" i="1"/>
  <c r="J229" i="1"/>
  <c r="J230" i="1"/>
  <c r="J231" i="1"/>
  <c r="J232" i="1"/>
  <c r="J233" i="1"/>
  <c r="J234" i="1"/>
  <c r="J235" i="1"/>
  <c r="J236" i="1"/>
  <c r="J237" i="1"/>
  <c r="J238" i="1"/>
  <c r="J239" i="1"/>
  <c r="J240" i="1"/>
  <c r="J241" i="1"/>
  <c r="J242" i="1"/>
  <c r="J243" i="1"/>
  <c r="J244" i="1"/>
  <c r="J245" i="1"/>
  <c r="J246" i="1"/>
  <c r="J247" i="1"/>
  <c r="J248" i="1"/>
  <c r="J249" i="1"/>
  <c r="J250" i="1"/>
  <c r="J251" i="1"/>
  <c r="J252" i="1"/>
  <c r="J253" i="1"/>
  <c r="J254" i="1"/>
  <c r="J255" i="1"/>
  <c r="J256" i="1"/>
  <c r="J257" i="1"/>
  <c r="J258" i="1"/>
  <c r="J259" i="1"/>
  <c r="J260" i="1"/>
  <c r="J261" i="1"/>
  <c r="J262" i="1"/>
  <c r="J263" i="1"/>
  <c r="J264" i="1"/>
  <c r="J265" i="1"/>
  <c r="J266" i="1"/>
  <c r="J267" i="1"/>
  <c r="J268" i="1"/>
  <c r="J269" i="1"/>
  <c r="J270" i="1"/>
  <c r="J271" i="1"/>
  <c r="J272" i="1"/>
  <c r="J273" i="1"/>
  <c r="J274" i="1"/>
  <c r="J275" i="1"/>
  <c r="J276" i="1"/>
  <c r="J277" i="1"/>
  <c r="J278" i="1"/>
  <c r="J279" i="1"/>
  <c r="J280" i="1"/>
  <c r="J281" i="1"/>
  <c r="J282" i="1"/>
  <c r="J283" i="1"/>
  <c r="J284" i="1"/>
  <c r="J285" i="1"/>
  <c r="J286" i="1"/>
  <c r="J287" i="1"/>
  <c r="J288" i="1"/>
  <c r="J289" i="1"/>
  <c r="J290" i="1"/>
  <c r="J291" i="1"/>
  <c r="J292" i="1"/>
  <c r="J293" i="1"/>
  <c r="J294" i="1"/>
  <c r="J295" i="1"/>
  <c r="J296" i="1"/>
  <c r="J297" i="1"/>
  <c r="J298" i="1"/>
  <c r="J299" i="1"/>
  <c r="J300" i="1"/>
  <c r="J301" i="1"/>
  <c r="J302" i="1"/>
  <c r="J303" i="1"/>
  <c r="J304" i="1"/>
  <c r="J305" i="1"/>
  <c r="J306" i="1"/>
  <c r="J307" i="1"/>
  <c r="J308" i="1"/>
  <c r="J309" i="1"/>
  <c r="J310" i="1"/>
  <c r="J311" i="1"/>
  <c r="J312" i="1"/>
  <c r="J313" i="1"/>
  <c r="J314" i="1"/>
  <c r="J315" i="1"/>
  <c r="J316" i="1"/>
  <c r="J317" i="1"/>
  <c r="J318" i="1"/>
  <c r="J319" i="1"/>
  <c r="J320" i="1"/>
  <c r="J321" i="1"/>
  <c r="J322" i="1"/>
  <c r="J323" i="1"/>
  <c r="J324" i="1"/>
  <c r="J325" i="1"/>
  <c r="J326" i="1"/>
  <c r="J327" i="1"/>
  <c r="J328" i="1"/>
  <c r="J329" i="1"/>
  <c r="J330" i="1"/>
  <c r="J331" i="1"/>
  <c r="J332" i="1"/>
  <c r="J333" i="1"/>
  <c r="J334" i="1"/>
  <c r="J18" i="1"/>
  <c r="CG78" i="1"/>
  <c r="CG77" i="1"/>
  <c r="CE77" i="1"/>
  <c r="CG76" i="1"/>
  <c r="CG75" i="1"/>
  <c r="CG74" i="1"/>
  <c r="CE74" i="1"/>
  <c r="CG73" i="1"/>
  <c r="CE73" i="1"/>
  <c r="CG72" i="1"/>
  <c r="CE72" i="1"/>
  <c r="CG71" i="1"/>
  <c r="CE71" i="1"/>
  <c r="CG70" i="1"/>
  <c r="CE70" i="1"/>
  <c r="CG69" i="1"/>
  <c r="CE69" i="1"/>
  <c r="CG68" i="1"/>
  <c r="CE68" i="1"/>
  <c r="CG67" i="1"/>
  <c r="CE67" i="1"/>
  <c r="CG66" i="1"/>
  <c r="CE66" i="1"/>
  <c r="CG65" i="1"/>
  <c r="CE65" i="1"/>
  <c r="CG64" i="1"/>
  <c r="CE64" i="1"/>
  <c r="CG63" i="1"/>
  <c r="CE63" i="1"/>
  <c r="CG62" i="1"/>
  <c r="CE62" i="1"/>
  <c r="CG61" i="1"/>
  <c r="CE61" i="1"/>
  <c r="CG60" i="1"/>
  <c r="CE60" i="1"/>
  <c r="CG59" i="1"/>
  <c r="CE59" i="1"/>
  <c r="CG58" i="1"/>
  <c r="CE58" i="1"/>
  <c r="CG57" i="1"/>
  <c r="CE57" i="1"/>
  <c r="CG56" i="1"/>
  <c r="CE56" i="1"/>
  <c r="CG55" i="1"/>
  <c r="CE55" i="1"/>
  <c r="CG54" i="1"/>
  <c r="CE54" i="1"/>
  <c r="CG53" i="1"/>
  <c r="CE53" i="1"/>
  <c r="CG52" i="1"/>
  <c r="CE52" i="1"/>
  <c r="CG51" i="1"/>
  <c r="CE51" i="1"/>
  <c r="CG50" i="1"/>
  <c r="CE50" i="1"/>
  <c r="CG49" i="1"/>
  <c r="CE49" i="1"/>
  <c r="CG48" i="1"/>
  <c r="CE48" i="1"/>
  <c r="CG47" i="1"/>
  <c r="CE47" i="1"/>
  <c r="CG46" i="1"/>
  <c r="CE46" i="1"/>
  <c r="CG45" i="1"/>
  <c r="CE45" i="1"/>
  <c r="CG44" i="1"/>
  <c r="CE44" i="1"/>
  <c r="CG43" i="1"/>
  <c r="CE43" i="1"/>
  <c r="CG42" i="1"/>
  <c r="CE42" i="1"/>
  <c r="CG41" i="1"/>
  <c r="CE41" i="1"/>
  <c r="CG40" i="1"/>
  <c r="CE40" i="1"/>
  <c r="CG39" i="1"/>
  <c r="CE39" i="1"/>
  <c r="CG38" i="1"/>
  <c r="CE38" i="1"/>
  <c r="CG37" i="1"/>
  <c r="CE37" i="1"/>
  <c r="CG36" i="1"/>
  <c r="CE36" i="1"/>
  <c r="CG35" i="1"/>
  <c r="CE35" i="1"/>
  <c r="CG34" i="1"/>
  <c r="CE34" i="1"/>
  <c r="CG33" i="1"/>
  <c r="CE33" i="1"/>
  <c r="CG32" i="1"/>
  <c r="CE32" i="1"/>
  <c r="CG31" i="1"/>
  <c r="CE31" i="1"/>
  <c r="CG30" i="1"/>
  <c r="CE30" i="1"/>
  <c r="CG29" i="1"/>
  <c r="CE29" i="1"/>
  <c r="CG28" i="1"/>
  <c r="CE28" i="1"/>
  <c r="CG27" i="1"/>
  <c r="CE27" i="1"/>
  <c r="CG26" i="1"/>
  <c r="CE26" i="1"/>
  <c r="CG25" i="1"/>
  <c r="CE25" i="1"/>
  <c r="CG24" i="1"/>
  <c r="CE24" i="1"/>
  <c r="CG23" i="1"/>
  <c r="CE23" i="1"/>
  <c r="CG22" i="1"/>
  <c r="CE22" i="1"/>
  <c r="CG21" i="1"/>
  <c r="CE21" i="1"/>
  <c r="CG20" i="1"/>
  <c r="CE20" i="1"/>
  <c r="CG19" i="1"/>
  <c r="CE19" i="1"/>
  <c r="CG18" i="1"/>
  <c r="CE18" i="1"/>
  <c r="CG17" i="1"/>
  <c r="CE17" i="1"/>
  <c r="CG16" i="1"/>
  <c r="CE16" i="1"/>
  <c r="CG15" i="1"/>
  <c r="CE15" i="1"/>
  <c r="CG14" i="1"/>
  <c r="CE14" i="1"/>
  <c r="CG13" i="1"/>
  <c r="CE13" i="1"/>
  <c r="I13" i="1"/>
  <c r="CG12" i="1"/>
  <c r="CE12" i="1"/>
  <c r="I12" i="1"/>
  <c r="CG11" i="1"/>
  <c r="CE11" i="1"/>
  <c r="I11" i="1"/>
  <c r="CG10" i="1"/>
  <c r="CE10" i="1"/>
  <c r="BT10" i="1"/>
  <c r="BS10" i="1"/>
  <c r="BR10" i="1"/>
  <c r="BQ10" i="1"/>
  <c r="BP10" i="1"/>
  <c r="BO10" i="1"/>
  <c r="BN10" i="1"/>
  <c r="BM10" i="1"/>
  <c r="BL10" i="1"/>
  <c r="BK10" i="1"/>
  <c r="BJ10" i="1"/>
  <c r="BI10" i="1"/>
  <c r="BH10" i="1"/>
  <c r="BG10" i="1"/>
  <c r="BF10" i="1"/>
  <c r="BE10" i="1"/>
  <c r="CG9" i="1"/>
  <c r="CE9" i="1"/>
  <c r="F7" i="1"/>
  <c r="E7" i="1"/>
  <c r="D7" i="1"/>
  <c r="F6" i="1"/>
  <c r="E6" i="1"/>
  <c r="D6" i="1"/>
  <c r="F5" i="1"/>
  <c r="E5" i="1"/>
  <c r="D5" i="1"/>
  <c r="F4" i="1"/>
  <c r="E4" i="1"/>
  <c r="D4" i="1"/>
  <c r="H8" i="1"/>
  <c r="F266" i="1"/>
  <c r="F129" i="1"/>
  <c r="F127" i="1"/>
  <c r="F235" i="1"/>
  <c r="F234" i="1"/>
  <c r="F233" i="1"/>
  <c r="F232" i="1"/>
  <c r="F231" i="1"/>
  <c r="F230" i="1"/>
  <c r="F229" i="1"/>
  <c r="F228" i="1"/>
  <c r="F227" i="1"/>
  <c r="F226" i="1"/>
  <c r="F225" i="1"/>
  <c r="F224" i="1"/>
  <c r="F223" i="1"/>
  <c r="F222" i="1"/>
  <c r="F221" i="1"/>
  <c r="F220" i="1"/>
  <c r="F219" i="1"/>
  <c r="F218" i="1"/>
  <c r="F217" i="1"/>
  <c r="F216" i="1"/>
  <c r="F215" i="1"/>
  <c r="F214" i="1"/>
  <c r="F213" i="1"/>
  <c r="F212" i="1"/>
  <c r="F211" i="1"/>
  <c r="F210" i="1"/>
  <c r="F209" i="1"/>
  <c r="F208" i="1"/>
  <c r="F207" i="1"/>
  <c r="F206" i="1"/>
  <c r="F197" i="1"/>
  <c r="F196" i="1"/>
  <c r="F194" i="1"/>
  <c r="F204" i="1"/>
  <c r="F193" i="1"/>
  <c r="F192" i="1"/>
  <c r="F180" i="1"/>
  <c r="CC10" i="1"/>
  <c r="F179" i="1"/>
  <c r="F177" i="1"/>
  <c r="F176" i="1"/>
  <c r="F109" i="1"/>
  <c r="F3" i="1"/>
  <c r="E3" i="1"/>
  <c r="D3" i="1"/>
  <c r="C5" i="1"/>
  <c r="C6" i="1" s="1"/>
  <c r="C7" i="1" s="1"/>
  <c r="CE78" i="1" l="1"/>
  <c r="CE75" i="1"/>
  <c r="CC11" i="1"/>
  <c r="CC12" i="1" l="1"/>
  <c r="F161" i="1"/>
  <c r="F172" i="1"/>
  <c r="F171" i="1"/>
  <c r="F170" i="1"/>
  <c r="F169" i="1"/>
  <c r="F168" i="1"/>
  <c r="F166" i="1"/>
  <c r="F165" i="1"/>
  <c r="F164" i="1"/>
  <c r="F163" i="1"/>
  <c r="F162" i="1"/>
  <c r="F105" i="1"/>
  <c r="F159" i="1"/>
  <c r="F158" i="1"/>
  <c r="F157" i="1"/>
  <c r="F156" i="1"/>
  <c r="F155" i="1"/>
  <c r="F154" i="1"/>
  <c r="F153" i="1"/>
  <c r="F152" i="1"/>
  <c r="F150" i="1"/>
  <c r="F147" i="1"/>
  <c r="F146" i="1"/>
  <c r="F145" i="1"/>
  <c r="F144" i="1"/>
  <c r="F143" i="1"/>
  <c r="F141" i="1"/>
  <c r="F140" i="1"/>
  <c r="F133" i="1"/>
  <c r="F100" i="1"/>
  <c r="F98" i="1"/>
  <c r="F132" i="1"/>
  <c r="F95" i="1"/>
  <c r="F94" i="1"/>
  <c r="F92" i="1"/>
  <c r="CC13" i="1" l="1"/>
  <c r="F11" i="1"/>
  <c r="F12" i="1" s="1"/>
  <c r="F13" i="1" s="1"/>
  <c r="F91" i="1"/>
  <c r="F90" i="1"/>
  <c r="F89" i="1"/>
  <c r="CC14" i="1" l="1"/>
  <c r="F83" i="1"/>
  <c r="F82" i="1"/>
  <c r="F80" i="1"/>
  <c r="F79" i="1"/>
  <c r="D79" i="1"/>
  <c r="D80" i="1" s="1"/>
  <c r="D81" i="1" s="1"/>
  <c r="D82" i="1" s="1"/>
  <c r="D83" i="1" s="1"/>
  <c r="D84" i="1" s="1"/>
  <c r="D85" i="1" s="1"/>
  <c r="D86" i="1" s="1"/>
  <c r="E13" i="1"/>
  <c r="F77" i="1"/>
  <c r="CC15" i="1" l="1"/>
  <c r="D88" i="1"/>
  <c r="D89" i="1" s="1"/>
  <c r="D87" i="1"/>
  <c r="F73" i="1"/>
  <c r="F72" i="1"/>
  <c r="F71" i="1"/>
  <c r="F70" i="1"/>
  <c r="F69" i="1"/>
  <c r="F67" i="1"/>
  <c r="F66" i="1"/>
  <c r="F65" i="1"/>
  <c r="F64" i="1"/>
  <c r="F63" i="1"/>
  <c r="F59" i="1"/>
  <c r="F30" i="1"/>
  <c r="F24" i="1"/>
  <c r="G11" i="1"/>
  <c r="G13" i="1"/>
  <c r="H13" i="1" s="1"/>
  <c r="G12" i="1"/>
  <c r="F25" i="1"/>
  <c r="F22" i="1"/>
  <c r="F20" i="1"/>
  <c r="BF17" i="1"/>
  <c r="BG17" i="1"/>
  <c r="BH17" i="1"/>
  <c r="BI17" i="1"/>
  <c r="BJ17" i="1"/>
  <c r="BK17" i="1"/>
  <c r="BL17" i="1"/>
  <c r="BM17" i="1"/>
  <c r="BN17" i="1"/>
  <c r="BO17" i="1"/>
  <c r="BP17" i="1"/>
  <c r="BQ17" i="1"/>
  <c r="BR17" i="1"/>
  <c r="BS17" i="1"/>
  <c r="BT17" i="1"/>
  <c r="BE17" i="1"/>
  <c r="BF11" i="1"/>
  <c r="BG11" i="1"/>
  <c r="BH11" i="1"/>
  <c r="BI11" i="1"/>
  <c r="BJ11" i="1"/>
  <c r="BK11" i="1"/>
  <c r="BL11" i="1"/>
  <c r="BM11" i="1"/>
  <c r="BN11" i="1"/>
  <c r="BO11" i="1"/>
  <c r="BP11" i="1"/>
  <c r="BQ11" i="1"/>
  <c r="BR11" i="1"/>
  <c r="BS11" i="1"/>
  <c r="BT11" i="1"/>
  <c r="BE11" i="1"/>
  <c r="BE9" i="1"/>
  <c r="BF9" i="1"/>
  <c r="BG9" i="1"/>
  <c r="BH9" i="1"/>
  <c r="BI9" i="1"/>
  <c r="BJ9" i="1"/>
  <c r="BK9" i="1"/>
  <c r="BL9" i="1"/>
  <c r="BM9" i="1"/>
  <c r="BN9" i="1"/>
  <c r="BO9" i="1"/>
  <c r="BP9" i="1"/>
  <c r="BQ9" i="1"/>
  <c r="BR9" i="1"/>
  <c r="BS9" i="1"/>
  <c r="BT9" i="1"/>
  <c r="H12" i="1" l="1"/>
  <c r="H11" i="1"/>
  <c r="CC16" i="1"/>
  <c r="E11" i="1"/>
  <c r="E12" i="1"/>
  <c r="G14" i="1"/>
  <c r="BR14" i="1"/>
  <c r="BN13" i="1"/>
  <c r="BJ14" i="1"/>
  <c r="BS13" i="1"/>
  <c r="BK13" i="1"/>
  <c r="BG13" i="1"/>
  <c r="BF13" i="1"/>
  <c r="BM13" i="1"/>
  <c r="BE14" i="1"/>
  <c r="BR13" i="1"/>
  <c r="BJ13" i="1"/>
  <c r="BG14" i="1"/>
  <c r="BF14" i="1"/>
  <c r="BI13" i="1"/>
  <c r="BP13" i="1"/>
  <c r="BQ13" i="1"/>
  <c r="BH13" i="1"/>
  <c r="BO13" i="1"/>
  <c r="BH14" i="1"/>
  <c r="BT13" i="1"/>
  <c r="BL13" i="1"/>
  <c r="BP14" i="1"/>
  <c r="BO14" i="1"/>
  <c r="BM14" i="1"/>
  <c r="BT14" i="1"/>
  <c r="BL14" i="1"/>
  <c r="BS14" i="1"/>
  <c r="BK14" i="1"/>
  <c r="BQ14" i="1"/>
  <c r="BI14" i="1"/>
  <c r="BE13" i="1"/>
  <c r="BN14" i="1"/>
  <c r="CC17" i="1" l="1"/>
  <c r="CC18" i="1" l="1"/>
  <c r="CC19" i="1" l="1"/>
  <c r="CC20" i="1" l="1"/>
  <c r="CC21" i="1" l="1"/>
  <c r="CC22" i="1" l="1"/>
  <c r="CC23" i="1" l="1"/>
  <c r="CC24" i="1" l="1"/>
  <c r="CC25" i="1" l="1"/>
  <c r="CC26" i="1" l="1"/>
  <c r="CC27" i="1" l="1"/>
  <c r="CC28" i="1" l="1"/>
  <c r="CC29" i="1" l="1"/>
  <c r="CC30" i="1" l="1"/>
  <c r="CC31" i="1" l="1"/>
  <c r="CC32" i="1" l="1"/>
  <c r="CC33" i="1" l="1"/>
  <c r="CC34" i="1" l="1"/>
  <c r="CC35" i="1" l="1"/>
  <c r="CC36" i="1" l="1"/>
  <c r="CC37" i="1" l="1"/>
  <c r="CC38" i="1" l="1"/>
  <c r="CC39" i="1" l="1"/>
  <c r="CC40" i="1" l="1"/>
  <c r="CC41" i="1" l="1"/>
  <c r="CC42" i="1" l="1"/>
  <c r="CC43" i="1" l="1"/>
  <c r="CC44" i="1" l="1"/>
  <c r="CC45" i="1" l="1"/>
  <c r="CC46" i="1" l="1"/>
  <c r="CC47" i="1" l="1"/>
  <c r="CC48" i="1" l="1"/>
  <c r="CC49" i="1" l="1"/>
  <c r="CC50" i="1" l="1"/>
  <c r="CC51" i="1" l="1"/>
  <c r="CC52" i="1" l="1"/>
  <c r="CC53" i="1" l="1"/>
  <c r="CC54" i="1" l="1"/>
  <c r="CC55" i="1" l="1"/>
  <c r="CC56" i="1" l="1"/>
  <c r="CC57" i="1" l="1"/>
  <c r="CC58" i="1" l="1"/>
  <c r="CC59" i="1" l="1"/>
  <c r="CC60" i="1" l="1"/>
  <c r="CC61" i="1" l="1"/>
  <c r="CC62" i="1" l="1"/>
  <c r="CC63" i="1" l="1"/>
  <c r="CC64" i="1" l="1"/>
  <c r="CC65" i="1" l="1"/>
  <c r="CC66" i="1" l="1"/>
  <c r="CC67" i="1" l="1"/>
  <c r="CC68" i="1" l="1"/>
  <c r="CC69" i="1" l="1"/>
  <c r="CC70" i="1" l="1"/>
  <c r="CC71" i="1" l="1"/>
  <c r="CC72" i="1" l="1"/>
  <c r="CC73" i="1" l="1"/>
  <c r="CC74" i="1" l="1"/>
  <c r="CC75" i="1" l="1"/>
  <c r="CC76" i="1" l="1"/>
  <c r="CC77" i="1" l="1"/>
  <c r="CC78"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Lochemes, Andrew</author>
  </authors>
  <commentList>
    <comment ref="W17" authorId="0" shapeId="0" xr:uid="{C554FED7-8913-4054-9EE2-C7B20AE927DC}">
      <text>
        <r>
          <rPr>
            <b/>
            <sz val="9"/>
            <color indexed="81"/>
            <rFont val="Tahoma"/>
            <family val="2"/>
          </rPr>
          <t>CORRECT GMAT ANSWERS TYPICALLY AVOID THS
example:
"IT IS RAINING"</t>
        </r>
      </text>
    </comment>
  </commentList>
</comments>
</file>

<file path=xl/sharedStrings.xml><?xml version="1.0" encoding="utf-8"?>
<sst xmlns="http://schemas.openxmlformats.org/spreadsheetml/2006/main" count="7672" uniqueCount="614">
  <si>
    <t>1. Assumptions</t>
  </si>
  <si>
    <t>2. Conclusion</t>
  </si>
  <si>
    <t>3. Strengthen Argument</t>
  </si>
  <si>
    <t>4. Weaken Argument</t>
  </si>
  <si>
    <t>5. Bold Face CR</t>
  </si>
  <si>
    <t>6. Inference</t>
  </si>
  <si>
    <t>7. Must Be True</t>
  </si>
  <si>
    <t>8. Cause and Effect</t>
  </si>
  <si>
    <t>9. Resolve a Paradox</t>
  </si>
  <si>
    <t>10. Numbers and Percents</t>
  </si>
  <si>
    <t>11. Logical Flaw</t>
  </si>
  <si>
    <t>12. Additional Evidence</t>
  </si>
  <si>
    <t>13. Similar Reasoning</t>
  </si>
  <si>
    <t>14. Argument Evaluation</t>
  </si>
  <si>
    <t>15. Complete the Passage</t>
  </si>
  <si>
    <t>16. Method of Reasoning</t>
  </si>
  <si>
    <t>Date</t>
  </si>
  <si>
    <t>Question Type</t>
  </si>
  <si>
    <t>Level</t>
  </si>
  <si>
    <t>1C</t>
  </si>
  <si>
    <t>Time (mins)</t>
  </si>
  <si>
    <t>600-700</t>
  </si>
  <si>
    <t>Minutes</t>
  </si>
  <si>
    <t>Time Limit</t>
  </si>
  <si>
    <t>link</t>
  </si>
  <si>
    <t xml:space="preserve"> </t>
  </si>
  <si>
    <t>1W</t>
  </si>
  <si>
    <t xml:space="preserve">   </t>
  </si>
  <si>
    <t>READ FOR</t>
  </si>
  <si>
    <t>MEANING</t>
  </si>
  <si>
    <t>SENTENC CORRECTION QUESTION PROCESS</t>
  </si>
  <si>
    <t>CHECK S/V</t>
  </si>
  <si>
    <t>AGMT</t>
  </si>
  <si>
    <t>VERB TENSES</t>
  </si>
  <si>
    <t>CORRECT WORD?</t>
  </si>
  <si>
    <t xml:space="preserve">MODIFIERS MODIFY </t>
  </si>
  <si>
    <t>CORRECT?</t>
  </si>
  <si>
    <t>PARALLEL</t>
  </si>
  <si>
    <t>COMPARISON?</t>
  </si>
  <si>
    <t>PROPER</t>
  </si>
  <si>
    <t>PRONOUNS?</t>
  </si>
  <si>
    <t>IDIOMS???</t>
  </si>
  <si>
    <t>IDENTIFY</t>
  </si>
  <si>
    <t>SPLITS</t>
  </si>
  <si>
    <t xml:space="preserve">WRONG TO </t>
  </si>
  <si>
    <t>RIGHT?</t>
  </si>
  <si>
    <t xml:space="preserve">DOWN TO </t>
  </si>
  <si>
    <t>2 CHOICES?</t>
  </si>
  <si>
    <t>CHECK CONSIST</t>
  </si>
  <si>
    <t>MEANING in ANSWERS</t>
  </si>
  <si>
    <t>IF WRONG</t>
  </si>
  <si>
    <t>WHAT WAS SPLIT</t>
  </si>
  <si>
    <t>Search (gmatclub.com)</t>
  </si>
  <si>
    <t>Harold Pinter, who famously punctuated his plays with long silences, : Sentence Correction (SC) (gmatclub.com)</t>
  </si>
  <si>
    <t>In the panopticon, a unique type of prison designed by English philoso : Sentence Correction (SC) (gmatclub.com)</t>
  </si>
  <si>
    <t>The government on Monday said that a company : Sentence Correction (SC) (gmatclub.com)</t>
  </si>
  <si>
    <t>Carthaginians are still commonly credited as the ones who salted Roman : Sentence Correction (SC) (gmatclub.com)</t>
  </si>
  <si>
    <t>Pilots say that however much consumers may detest it, the decision to : Sentence Correction (SC) (gmatclub.com)</t>
  </si>
  <si>
    <t>The works of Isaac Newton reveal that his scientific insights..... : Sentence Correction (SC) (gmatclub.com)</t>
  </si>
  <si>
    <t>+HOT Competition 4 Sep/8AM: Presolar grains, which may be older than : Sentence Correction (SC) (gmatclub.com)</t>
  </si>
  <si>
    <t>Da Vinci's vision of a flying contraption was dismissed for centuries : Sentence Correction (SC) (gmatclub.com)</t>
  </si>
  <si>
    <t>Even as success rates for surgical intervention increase, the number o : Sentence Correction (SC) (gmatclub.com)</t>
  </si>
  <si>
    <t>+HOT Competition 4 Sep/8AM: Because the soil there is less porous and : Sentence Correction (SC) (gmatclub.com)</t>
  </si>
  <si>
    <t>Unsure to whom the teacher was talking, the students stared mutely at : Sentence Correction (SC) (gmatclub.com)</t>
  </si>
  <si>
    <t>Y</t>
  </si>
  <si>
    <t>WRITE</t>
  </si>
  <si>
    <t>MEANING DOWN</t>
  </si>
  <si>
    <t>N</t>
  </si>
  <si>
    <t>the PLAYS had disctinction of creating the genre, not him</t>
  </si>
  <si>
    <t>AMBIGUITY?</t>
  </si>
  <si>
    <t>OF ACTION?</t>
  </si>
  <si>
    <t>OF NOUN?</t>
  </si>
  <si>
    <t>NOUN w/in nonessential noun mod - ambiguous</t>
  </si>
  <si>
    <t>CHANGED THE MEANING IN MNY ANSWER</t>
  </si>
  <si>
    <t>SC Butler September 2021</t>
  </si>
  <si>
    <t>SC Question 1</t>
  </si>
  <si>
    <t>SC Question 2</t>
  </si>
  <si>
    <t>SC1</t>
  </si>
  <si>
    <t>SC2</t>
  </si>
  <si>
    <t>[/size]</t>
  </si>
  <si>
    <t>SC Butler August 2021</t>
  </si>
  <si>
    <t>SC Butler July 2021</t>
  </si>
  <si>
    <t>SC Butler June 2021</t>
  </si>
  <si>
    <t>SC Butler May 2021</t>
  </si>
  <si>
    <t>SC Butler April 2021</t>
  </si>
  <si>
    <t>SC Butler March 2021</t>
  </si>
  <si>
    <t>[/size][/textarea]</t>
  </si>
  <si>
    <r>
      <t>Project SC Butler has an expanded schedule!</t>
    </r>
    <r>
      <rPr>
        <b/>
        <sz val="7"/>
        <color rgb="FF000000"/>
        <rFont val="Inherit"/>
      </rPr>
      <t> </t>
    </r>
  </si>
  <si>
    <t>Starting Monday, February 24, TWO SC QUESTIONS will be posted six days a week.</t>
  </si>
  <si>
    <t>All good and full explanations get kudos. Exceptional or excellent answers may be bumped to Best Community Reply.</t>
  </si>
  <si>
    <t>SC Butler February 2021</t>
  </si>
  <si>
    <t>SC Butler January 2021</t>
  </si>
  <si>
    <t>SC Butler December 2020</t>
  </si>
  <si>
    <t>SC Butler November 2020</t>
  </si>
  <si>
    <t>SC Butler October 2020</t>
  </si>
  <si>
    <t>SC Butler September 2020</t>
  </si>
  <si>
    <t>SC Butler August 2020</t>
  </si>
  <si>
    <t>SC Butler July 2020</t>
  </si>
  <si>
    <t>SC Butler June 2020</t>
  </si>
  <si>
    <t>SC Butler May 2020</t>
  </si>
  <si>
    <t>SC Butler April 2020</t>
  </si>
  <si>
    <t>SC Butler March 2020</t>
  </si>
  <si>
    <t>SC Butler February 2020</t>
  </si>
  <si>
    <t>SC Butler December 2019</t>
  </si>
  <si>
    <t>SC Butler November 2019</t>
  </si>
  <si>
    <t>SC Butler October 2019</t>
  </si>
  <si>
    <t>SC Butler September 2019</t>
  </si>
  <si>
    <t>SC2[/td][/tr]</t>
  </si>
  <si>
    <t>SC Butler August 2019</t>
  </si>
  <si>
    <t>SC Butler July 2019</t>
  </si>
  <si>
    <t>SC Butler June 2019</t>
  </si>
  <si>
    <t>SC Butler May 2019</t>
  </si>
  <si>
    <t>PREVIOUS EDITION OF SC BUTLER</t>
  </si>
  <si>
    <t>SC Butler Nov 2018</t>
  </si>
  <si>
    <t>SC Butler Dec 2018</t>
  </si>
  <si>
    <t>SC Butler Jan 2019</t>
  </si>
  <si>
    <t>SC Butler Feb 2019</t>
  </si>
  <si>
    <t>PICKED ACTION OVER</t>
  </si>
  <si>
    <t>PASSIVE VOICE?</t>
  </si>
  <si>
    <t>Topic tested</t>
  </si>
  <si>
    <t>s/v agment</t>
  </si>
  <si>
    <t>credited with idiom &amp; action vs passive voice</t>
  </si>
  <si>
    <t>pronoun (s, pl, n/m/f) &amp; ABIDE BY idiom</t>
  </si>
  <si>
    <t>such as XYZ example of a collective pl noun (some others) and verb tense. Such as - was a nonessential modifier, thus not the subject of the section</t>
  </si>
  <si>
    <t>Passive or Active</t>
  </si>
  <si>
    <t>Voice?</t>
  </si>
  <si>
    <t>WHAT DID I LEARN?</t>
  </si>
  <si>
    <t>from this Q</t>
  </si>
  <si>
    <t>preceding pronouns are okay if immediately followed by the nooun</t>
  </si>
  <si>
    <t># of Q Seen</t>
  </si>
  <si>
    <t>Total</t>
  </si>
  <si>
    <t>Pct Correct</t>
  </si>
  <si>
    <t>Pct Wrong</t>
  </si>
  <si>
    <t>SUBJECT vs OBJECT PRONOUNS!</t>
  </si>
  <si>
    <t>SUBJECT vs OBJECT PRONOUNS!, eliminated correct choice(a)</t>
  </si>
  <si>
    <t>Tom Waits, whose albums have been critically acclaimed, has filed : Sentence Correction (SC) (gmatclub.com)</t>
  </si>
  <si>
    <t>Concerned about the dangers posed to civil aviation by migratory birds : Sentence Correction (SC) (gmatclub.com)</t>
  </si>
  <si>
    <t>Fifty years ago ecologists studying wolf recolonization down from : Sentence Correction (SC) (gmatclub.com)</t>
  </si>
  <si>
    <t>Just as people move their hands as they talk dolphins communicate : Sentence Correction (SC) (gmatclub.com)</t>
  </si>
  <si>
    <t>DID NOT CONNECT THERE to a PLACE</t>
  </si>
  <si>
    <t>HAD BEEN - I wrote that the extinction happened before (past perfect) and the hypothesis happened more recently.</t>
  </si>
  <si>
    <t>AT THIS LEVEL OF SENTENCE CORRECTION --&gt; GO WITH THE RULES &gt; EAR</t>
  </si>
  <si>
    <t>x</t>
  </si>
  <si>
    <t>An archaeological excavation at what might have been a workshop where : Sentence Correction (SC) (gmatclub.com)</t>
  </si>
  <si>
    <t>Since the last decade, Chinese firms have accounted for 90% of the int : Sentence Correction (SC) (gmatclub.com)</t>
  </si>
  <si>
    <t>Teratomas are unusual forms of cancer because they are composed of tis : Sentence Correction (SC) (gmatclub.com)</t>
  </si>
  <si>
    <t>With a call that exceeds 188 decibels, the blue whale is often thought : Sentence Correction (SC) (gmatclub.com)</t>
  </si>
  <si>
    <t>Before its bankruptcy in 2008, Goldman Sachs Inc. financed Crystal Tec : Sentence Correction (SC) (gmatclub.com)</t>
  </si>
  <si>
    <t xml:space="preserve">DID I STOP </t>
  </si>
  <si>
    <t>AND CHECK IF THE WORDS MAKE SENSE -</t>
  </si>
  <si>
    <t>NOT JUST GRAMMATICALLY?</t>
  </si>
  <si>
    <t xml:space="preserve">PROBLEM HERE - THE WORD FRAGMENTS - INCLUDED INTACT STATUES DOESN't MAKE SENSE </t>
  </si>
  <si>
    <t>A POSSIBLE WORKSHOP DOESN’T MAKE SENSE!</t>
  </si>
  <si>
    <t xml:space="preserve">USED LIKE INSTEAD OF SUCH AS to show examples </t>
  </si>
  <si>
    <t>use your noggin!</t>
  </si>
  <si>
    <t>IF THERE IS A TIME IDENTIFIER SUCH AS BEFORE TO TEE UP A VERB AS HAPPENING AT A DIFFERENT TIME --&gt; USE SIMPLE PAST NOT PAST PERFECT</t>
  </si>
  <si>
    <t>Heavy commitment by an executive to a course of action, especially if : Sentence Correction (SC) (gmatclub.com)</t>
  </si>
  <si>
    <t>In no other historical sighting did Halley's comet cause such a worldw : Sentence Correction (SC) (gmatclub.com)</t>
  </si>
  <si>
    <t>Combining enormous physical strength with higher intelligence, the Nea : Sentence Correction (SC) (gmatclub.com)</t>
  </si>
  <si>
    <t>According to a survey of graduating medical students conducted by Asso : Sentence Correction (SC) (gmatclub.com)</t>
  </si>
  <si>
    <t>Emily Dickinson's letters to Susan Huntington Dickinson were written : Sentence Correction (SC) (gmatclub.com)</t>
  </si>
  <si>
    <t>Last week local shrimpers held a news conference to take some credit : Sentence Correction (SC) (gmatclub.com)</t>
  </si>
  <si>
    <t>As criminal activity on the Internet becomes more and more sophisticat : Sentence Correction (SC) (gmatclub.com)</t>
  </si>
  <si>
    <t>Australian embryologists have found evidence that suggests that the el : Sentence Correction (SC) (gmatclub.com)</t>
  </si>
  <si>
    <t>There are a few acts of nature, such as a total solar eclipse or a : Sentence Correction (SC) (gmatclub.com)</t>
  </si>
  <si>
    <t>By pressing a tiny amount of nitrogen between two diamonds to a pressu : Sentence Correction (SC) (gmatclub.com)</t>
  </si>
  <si>
    <t>Before scientists learned how to make a synthetic growth hormone, remo : Sentence Correction (SC) (gmatclub.com)</t>
  </si>
  <si>
    <t>An array of tax incentives has led to a boom in the construction of ne : Sentence Correction (SC) (gmatclub.com)</t>
  </si>
  <si>
    <t>While the Eastern Whip-poor-will a nocturnal bird that feeds : Sentence Correction (SC) (gmatclub.com)</t>
  </si>
  <si>
    <t>A survey by the National Council of Churches showed that in 1986 there : Sentence Correction (SC) (gmatclub.com)</t>
  </si>
  <si>
    <t>Astronomers have uncovered evidence that a star that was as : Sentence Correction (SC) (gmatclub.com)</t>
  </si>
  <si>
    <t>The controversy has divided the Senate, caused strains in : Sentence Correction (SC) (gmatclub.com)</t>
  </si>
  <si>
    <t>Rather than accept the conventional wisdom that the earth was flat, Ch : Sentence Correction (SC) (gmatclub.com)</t>
  </si>
  <si>
    <t>I thought that the "RATHER THAN xyz" christ colombo DID This instead was more consistnet, however thhe "HAVING BEEN SENT BY THE K&amp;Q OF SPAIN nonessential mod phrase was wordy --&gt; BUT AGAIN DO NOT TRUST EAR ON THESe</t>
  </si>
  <si>
    <t>take time to say it out loud to self</t>
  </si>
  <si>
    <t>CAUSE &amp; EFFECT</t>
  </si>
  <si>
    <t>VERB RELATIONS?</t>
  </si>
  <si>
    <t>VERB-ING</t>
  </si>
  <si>
    <t>Modifiers</t>
  </si>
  <si>
    <t>DID NOT FOCUS ON THE PARALLELISM OF THE "IN NO OTHER HISTORICAL SIGHTING"</t>
  </si>
  <si>
    <t>OVERLY RELIED ON NOT ONLY BUT ALSO IDIOMATIC EXPRESSION TO CROSS OUT THE ORIGINAL</t>
  </si>
  <si>
    <t>DO NOT OVERLY RELY ON IDIOMS TO BE REASON FOR CROSSING OUT A CHOICE</t>
  </si>
  <si>
    <t>REFLEXIVE PRONOUN HERE WAS THE GIVE AWAY!!!</t>
  </si>
  <si>
    <t>BEST OF THE</t>
  </si>
  <si>
    <t>CHOICES?</t>
  </si>
  <si>
    <t>The 32 species that make up the dolphin family are closely related to : Sentence Correction (SC) (gmatclub.com)</t>
  </si>
  <si>
    <t>While it costs about the same to run nuclear plants as other types of : Sentence Correction (SC) (gmatclub.com)</t>
  </si>
  <si>
    <t>Between 1990 and 2000 the global economy grew more than it did during : Sentence Correction (SC) (gmatclub.com)</t>
  </si>
  <si>
    <t>The use of lie detectors is based on the assumption that lying produce : Sentence Correction (SC) (gmatclub.com)</t>
  </si>
  <si>
    <t>DID I GO THRU THE STEPS????</t>
  </si>
  <si>
    <t>NON-REFERRENTIAL</t>
  </si>
  <si>
    <t>PRONONUNS???</t>
  </si>
  <si>
    <t>ERROR WAS MADE BY 1) not checking S/V agmt &amp;
2) by CHOOSING NONREFERRENTIAL PRONOUN &gt; NOUN</t>
  </si>
  <si>
    <t>THE SYNTHETIC HORMONE - WAS extracted in painstaking fashion not the natural --&gt; which Ithe WRONG ASSUMPTION, it was the synthetic that was threr</t>
  </si>
  <si>
    <t>CHECK THE REALITY OF THE SENTENCE - NO ASSUMPTIONS</t>
  </si>
  <si>
    <t>FUCKING LOOK AT PRONOUNS</t>
  </si>
  <si>
    <t>NOT ONLY X BUT Y Is correct grammatically</t>
  </si>
  <si>
    <t>Having been named for a mythological nymph who cared for the infant Ju : Sentence Correction (SC) (gmatclub.com)</t>
  </si>
  <si>
    <t>In the mid-1970s, since birds were overcome by pollution, and routinel : Sentence Correction (SC) (gmatclub.com)</t>
  </si>
  <si>
    <t>In an effort to reduce the number of fires started by cigarettes, a ma : Sentence Correction (SC) (gmatclub.com)</t>
  </si>
  <si>
    <t>The steel industry has changed radically over the last two decades, as : Sentence Correction (SC) (gmatclub.com)</t>
  </si>
  <si>
    <t>Joachim Raff and Giacomo Meyerbeer are examples of the kind of compose : Sentence Correction (SC) (gmatclub.com)</t>
  </si>
  <si>
    <t>In little more than a decade, Argentina has become the world’s leading : Sentence Correction (SC) (gmatclub.com)</t>
  </si>
  <si>
    <t>Proponents of artificial intelligence say they will be able to make co : Sentence Correction (SC) (gmatclub.com)</t>
  </si>
  <si>
    <t>The Roman continued to use lead vessels in making wine even after they : Sentence Correction (SC) (gmatclub.com)</t>
  </si>
  <si>
    <t>The number of people flying first class on domestic flights rose sharp : Sentence Correction (SC) (gmatclub.com)</t>
  </si>
  <si>
    <t>It may someday be worthwhile to try to recover uranium from : Sentence Correction (SC) (gmatclub.com)</t>
  </si>
  <si>
    <t>While depressed property values can hurt some large investors, they : Sentence Correction (SC) (gmatclub.com)</t>
  </si>
  <si>
    <t>In 1791 Robert Carter III, one of the wealthiest plantation owners in : Sentence Correction (SC) (gmatclub.com)</t>
  </si>
  <si>
    <t>The discovery that Earths inner core rotates independently of and more : Sentence Correction (SC) (gmatclub.com)</t>
  </si>
  <si>
    <t xml:space="preserve">https://gmatclub.com/forum/whereas-lines-of-competition-are-clearly-defined-in-the-more-establish-36608.html </t>
  </si>
  <si>
    <t xml:space="preserve">https://gmatclub.com/forum/among-the-objects-found-in-the-excavated-temple-were-small-terra-cotta-82658.html </t>
  </si>
  <si>
    <t xml:space="preserve">https://gmatclub.com/forum/the-first-detailed-study-of-magpie-attacks-in-australia-indicates-that-77464.html </t>
  </si>
  <si>
    <t xml:space="preserve">https://gmatclub.com/forum/most-of-portugal-s-250-000-university-students-boycotted-classes-in-a-105146.html </t>
  </si>
  <si>
    <t xml:space="preserve">https://gmatclub.com/forum/researchers-hypothesize-that-granitic-soil-is-the-ideal-construction-29388.html </t>
  </si>
  <si>
    <t xml:space="preserve">https://gmatclub.com/forum/according-to-some-analysts-the-gains-in-the-stock-market-reflect-grow-70645.html </t>
  </si>
  <si>
    <t xml:space="preserve">https://gmatclub.com/forum/rivaling-the-pyramids-of-egypt-or-even-the-ancient-cities-of-the-maya-67423.html </t>
  </si>
  <si>
    <t xml:space="preserve">https://gmatclub.com/forum/in-the-major-cities-of-industrialized-countries-at-the-end-of-the-nine-136124.html </t>
  </si>
  <si>
    <t xml:space="preserve">https://gmatclub.com/forum/among-lower-paid-workers-union-members-are-less-likely-than-non-union-78730.html </t>
  </si>
  <si>
    <t xml:space="preserve">https://gmatclub.com/forum/when-drive-ins-were-at-the-height-of-their-popularity-in-the-late-44864.html </t>
  </si>
  <si>
    <t xml:space="preserve">https://gmatclub.com/forum/the-ability-of-scientists-to-provide-models-of-the-atmosphere-s-comple-81390.html </t>
  </si>
  <si>
    <t xml:space="preserve">https://gmatclub.com/forum/a-1972-agreement-between-canada-and-the-united-states-reduced-252000.html </t>
  </si>
  <si>
    <t xml:space="preserve">https://gmatclub.com/forum/in-1981-children-in-the-united-states-spent-an-average-of-slightly-les-68662.html </t>
  </si>
  <si>
    <t xml:space="preserve">https://gmatclub.com/forum/neanderthals-had-a-vocal-tract-that-resembled-those-of-the-apes-and-so-75586.html </t>
  </si>
  <si>
    <t xml:space="preserve">https://gmatclub.com/forum/officials-at-the-united-states-mint-believe-that-the-sacagawea-dollar-44391.html </t>
  </si>
  <si>
    <t xml:space="preserve">https://gmatclub.com/forum/at-the-time-of-the-mexican-agrarian-revolution-the-most-radical-facti-46988.html </t>
  </si>
  <si>
    <t xml:space="preserve">https://gmatclub.com/forum/today-s-technology-allows-manufacturers-to-make-small-cars-more-fuel-118295.html </t>
  </si>
  <si>
    <t>n</t>
  </si>
  <si>
    <t>CHECK FOR REDUNDANCY?</t>
  </si>
  <si>
    <t>"FEWER THAN (RELATION )AS MANY"  -&gt; AS MANY IS THE PROPER WAY TO REMOVE THE REDUNDANCY of saying :THAT amount" which is stated right before this</t>
  </si>
  <si>
    <t>the semi colon signifies TWO INDEPENDENT BUT RELATED CLAUSES. DOES NOT IMPLY THAT THAT ARE CONNECTED IN TIME SENSE (FOR PAST PERFECT TENSE RULES)</t>
  </si>
  <si>
    <t>y</t>
  </si>
  <si>
    <t>the parallelism in C (the original choice, went against gut) was "AS A XYZ for 123 more than for 456</t>
  </si>
  <si>
    <t>flaw presented in the original (TO XYZ, to WHAT --&gt; unnerved me, but it was the BEST of the choices available (consistent w/ GMAT procedures)</t>
  </si>
  <si>
    <t>https://gmatclub.com/forum/in-the-field-of-eugenics-geneticists-have-thoroughly-scrutinized-the-172531.html</t>
  </si>
  <si>
    <t>https://gmatclub.com/forum/the-beautiful-cello-solo-at-the-end-of-the-symphony-may-have-112252.html</t>
  </si>
  <si>
    <t>https://gmatclub.com/forum/one-in-five-americans-who-work-shorter-hours-at-their-job-in-order-to-164486.html</t>
  </si>
  <si>
    <t>https://gmatclub.com/forum/according-to-some-real-estate-experts-the-may-increase-in-new-housing-208957.html</t>
  </si>
  <si>
    <t>https://gmatclub.com/forum/insufficiently-trained-for-combat-the-soldier-was-grievously-injured-234562.html</t>
  </si>
  <si>
    <t>https://gmatclub.com/forum/a-report-by-the-american-academy-for-the-advancement-of-science-has-co-47018.html</t>
  </si>
  <si>
    <t>https://gmatclub.com/forum/a-star-will-compress-itself-into-a-white-dwarf-a-neutron-star-or-a-131084.html</t>
  </si>
  <si>
    <t>https://gmatclub.com/forum/the-leading-candidate-for-the-student-council-election-claims-that-he-274064.html</t>
  </si>
  <si>
    <t>https://gmatclub.com/forum/sixty-five-million-years-ago-according-to-some-scientists-an-asteroi-94658.html</t>
  </si>
  <si>
    <t>https://gmatclub.com/forum/the-preeminent-astronomer-carl-sagan-posited-that-the-expansion-of-286725.html</t>
  </si>
  <si>
    <t>https://gmatclub.com/forum/goldings-most-famous-novel-concerns-little-boys-once-a-105677.html</t>
  </si>
  <si>
    <t>https://gmatclub.com/forum/many-of-these-gene-flaws-there-are-plenty-of-them-with-na-172460.html</t>
  </si>
  <si>
    <t>https://gmatclub.com/forum/disturbed-by-unfair-treatment-such-as-low-pay-and-long-hours-the-idea-104786.html</t>
  </si>
  <si>
    <t>https://gmatclub.com/forum/recent-indications-of-weakness-in-the-economy-have-lead-consumers-to-130649.html</t>
  </si>
  <si>
    <t>https://gmatclub.com/forum/a-site-once-used-as-an-observatory-by-the-anasazi-ancient-pueblo-305833.html</t>
  </si>
  <si>
    <t>The original sentence does not have “the” before this subject. This means that the sentence is talking about general sales figures.</t>
  </si>
  <si>
    <t>article (specific or general)</t>
  </si>
  <si>
    <t>THE placement of the "ready to order" was following the word UNBORN (which, veen though was in a prep phrase, the modifier modified that word and that meaning WAS NOT consistent with the answer I chose</t>
  </si>
  <si>
    <t>For xyz' was the correct answer. I was down to A &amp; D, and D had "despite xyz." the meaning shifted due to the word change</t>
  </si>
  <si>
    <t>initially believed E was correct "to the highest point in XYZ years" made the most sense - however, I hesitated and thought the "may increase" suggested that it only related to MAY increases and not icnreases generally</t>
  </si>
  <si>
    <t>SO THAT = INTENT</t>
  </si>
  <si>
    <t>pronouns were all over the place, while the original sentence was correct - there were issues with it talking about the group of americans</t>
  </si>
  <si>
    <t>Elderly Patients' Costs</t>
  </si>
  <si>
    <t>Jeanette Rankin</t>
  </si>
  <si>
    <t>Free Soloing El Capitan</t>
  </si>
  <si>
    <t>Our Place In The Cosmos</t>
  </si>
  <si>
    <t>Cardiovascular Disease</t>
  </si>
  <si>
    <t>Albert Einstein</t>
  </si>
  <si>
    <t>The Best Antioxidants</t>
  </si>
  <si>
    <t>Grandmaster Recall</t>
  </si>
  <si>
    <t>Housing Prices</t>
  </si>
  <si>
    <t>Negative Capability</t>
  </si>
  <si>
    <t>Education Reform (2)</t>
  </si>
  <si>
    <t>Surfing's Appeal (2)</t>
  </si>
  <si>
    <t>Bo Jackson’s Legacy</t>
  </si>
  <si>
    <t>https://www.manhattanprep.com/gmat/onlineexams/cat_disp.cfm?act=IR_Run&amp;IR_Act=cat_rev_Qview&amp;questionid=3274</t>
  </si>
  <si>
    <t>DURING practice test - SKIPPED</t>
  </si>
  <si>
    <t>ORIGINAL WAS CORRECT ( THE TEAM &lt;-- SINGULAR S, needs sing verb)</t>
  </si>
  <si>
    <t>Heating-oil prices are expected to be higher this year than last becau : Sentence Correction (SC) (gmatclub.com)</t>
  </si>
  <si>
    <t>According to a 1996 survey by the National Association of College and : Sentence Correction (SC) (gmatclub.com)</t>
  </si>
  <si>
    <t>Sound can travel through water for enormous distances, prevented from : Sentence Correction (SC) (gmatclub.com)</t>
  </si>
  <si>
    <t>Traffic safety officials predict that drivers will be equally likely : Sentence Correction (SC) (gmatclub.com)</t>
  </si>
  <si>
    <t>The gyrfalcon, an Arctic bird of prey, has survived a close brush with : Sentence Correction (SC) (gmatclub.com)</t>
  </si>
  <si>
    <t>Thelonious Monk, who was a jazz pianist and composer, produced a body : Sentence Correction (SC) (gmatclub.com)</t>
  </si>
  <si>
    <t>Defense attorneys have occasionally argued that their clients’ miscond : Sentence Correction (SC) (gmatclub.com)</t>
  </si>
  <si>
    <t>First published in 1946, and comparing the ways the world : Sentence Correction (SC) (gmatclub.com)</t>
  </si>
  <si>
    <t>Although she was considered among her contemporaries to be the better : Sentence Correction (SC) (gmatclub.com)</t>
  </si>
  <si>
    <t>The Olympic Games helped to keep peace among the pugnacious states of : Sentence Correction (SC) (gmatclub.com)</t>
  </si>
  <si>
    <t>Check for VERB - ED</t>
  </si>
  <si>
    <t>Modifier?</t>
  </si>
  <si>
    <t>DO NOT CREATE A NEW CLAUSE</t>
  </si>
  <si>
    <t>DONT</t>
  </si>
  <si>
    <t>problem was that the "SANK Into unconsciousness" was modifer used the describe the 2nd part of the sentence</t>
  </si>
  <si>
    <t>Any medical test will sometimes fail to detect a condition when it is : Sentence Correction (SC) (gmatclub.com)</t>
  </si>
  <si>
    <t>One of Ronald Reagan’s first acts as President was to rescind Presiden : Sentence Correction (SC) (gmatclub.com)</t>
  </si>
  <si>
    <t>A natural response of communities devastated by earthquake or flood is : Sentence Correction (SC) (gmatclub.com)</t>
  </si>
  <si>
    <t>New hardy varieties of rice show promise of producing high yields with : Sentence Correction (SC) (gmatclub.com)</t>
  </si>
  <si>
    <t>THE DISASTER - not the forces is what would be repeated
THE double "THAT" and apparent vagueness of the response had me hesitnant</t>
  </si>
  <si>
    <t>I had this answer choice selected first, then the IRRIGATION AND APPLICATION OF fertilizer had me second guess that BOTH VERBS were related to commercial fertilizer</t>
  </si>
  <si>
    <t>Several studies have found that the coronary patients who exercise mos : Sentence Correction (SC) (gmatclub.com)</t>
  </si>
  <si>
    <r>
      <t xml:space="preserve">LESS LIKELY </t>
    </r>
    <r>
      <rPr>
        <b/>
        <sz val="11"/>
        <color theme="1"/>
        <rFont val="Calibri"/>
        <family val="2"/>
        <scheme val="minor"/>
      </rPr>
      <t xml:space="preserve">THAN </t>
    </r>
    <r>
      <rPr>
        <sz val="11"/>
        <color theme="1"/>
        <rFont val="Calibri"/>
        <family val="2"/>
        <scheme val="minor"/>
      </rPr>
      <t xml:space="preserve"> NOT AS !!!!!</t>
    </r>
  </si>
  <si>
    <t>In astronomy the term "red shift" denotes the extent to which light : Sentence Correction (SC) (gmatclub.com)</t>
  </si>
  <si>
    <t>It is well known in the supermarket industry that how items are placed : Sentence Correction (SC) (gmatclub.com)</t>
  </si>
  <si>
    <t>incorrect application of parallelism</t>
  </si>
  <si>
    <t>Pablo Picasso, the late Spanish painter, credited African art with : Sentence Correction (SC) (gmatclub.com)</t>
  </si>
  <si>
    <t>In the most common procedure for harvesting forage crops such as alfal : Sentence Correction (SC) (gmatclub.com)</t>
  </si>
  <si>
    <t>According to scholars, the earliest writing was probably not a direct : Sentence Correction (SC) (gmatclub.com)</t>
  </si>
  <si>
    <t>As an actress and, more importantly, as a teacher of acting, Stella : Sentence Correction (SC) (gmatclub.com)</t>
  </si>
  <si>
    <t>Quasars are so distant that their light has taken billions of years to : Sentence Correction (SC) (gmatclub.com)</t>
  </si>
  <si>
    <t>incorrect application of the modifers</t>
  </si>
  <si>
    <t>A recent poll indicates that many people in the United States hold a : Sentence Correction (SC) (gmatclub.com)</t>
  </si>
  <si>
    <t>I thought that DENOUCE WAS PARALLEL WITH SUPPORT
where as it was they denouce the govt - saying its doing too much, while at the same time supporting charities</t>
  </si>
  <si>
    <t>One of four babies are now born to mothers aged thirty years or more : Sentence Correction (SC) (gmatclub.com)</t>
  </si>
  <si>
    <t>In 1995 Richard Stallman, a well-known critic of the patent system, te : Sentence Correction (SC) (gmatclub.com)</t>
  </si>
  <si>
    <t>Scientists calculated that the asteroid, traveling at 46,000 miles an : Sentence Correction (SC) (gmatclub.com)</t>
  </si>
  <si>
    <t>WHAT IS EVERY PRONOUNS</t>
  </si>
  <si>
    <t>CLEAR ANTECEDENT???</t>
  </si>
  <si>
    <t>To Josephine Baker, Paris was her home long before it was fashionable : Sentence Correction (SC) (gmatclub.com)</t>
  </si>
  <si>
    <t>Just as reading Samuel Pepy's diary gives a student a sense of the sev : Sentence Correction (SC) (gmatclub.com)</t>
  </si>
  <si>
    <t>Building large new hospitals in the bistate area would constitute a wa : Sentence Correction (SC) (gmatclub.com)</t>
  </si>
  <si>
    <t>Salt deposits and moisture threaten to destroy the Mohenjo-Daro excava : Sentence Correction (SC) (gmatclub.com)</t>
  </si>
  <si>
    <t>Minnesota is the only one of the contiguous forty-eight states that st : Sentence Correction (SC) (gmatclub.com)</t>
  </si>
  <si>
    <t>The Organization of Petroleum Exporting Countries (OPEC) had long been : Sentence Correction (SC) (gmatclub.com)</t>
  </si>
  <si>
    <t>As a result of the ground-breaking work of Barbara McClintock, many : Sentence Correction (SC) (gmatclub.com)</t>
  </si>
  <si>
    <t>Twenty-two feet long and 10 feet in diameter, the AM-1 is one of the : Sentence Correction (SC) (gmatclub.com)</t>
  </si>
  <si>
    <t>To help preserve ancient Egyptian monuments threatened by high water : Sentence Correction (SC) (gmatclub.com)</t>
  </si>
  <si>
    <t>Yellow jackets number among the 900 or so species of the world's socia : Sentence Correction (SC) (gmatclub.com)</t>
  </si>
  <si>
    <t>where xyz and where xyz ==&gt; PARALLELISM</t>
  </si>
  <si>
    <t>ALL OF THE SUBJECT    takes the # of that subjuect, not all</t>
  </si>
  <si>
    <t>2+20/60</t>
  </si>
  <si>
    <t xml:space="preserve">CHECK to see another pronoun works </t>
  </si>
  <si>
    <t>Formulas for cash flow and the ratio of debt to equity do not apply to : Sentence Correction (SC) (gmatclub.com)</t>
  </si>
  <si>
    <t>I changed the meaning of the sentence (focused on an object rather than the original subject - whole thing was underlined, so I knew meaning was a point.</t>
  </si>
  <si>
    <t>Disturbed by unfair treatment such as low pay and long hours, the idea : Sentence Correction (SC) (gmatclub.com)</t>
  </si>
  <si>
    <t>1+5/6</t>
  </si>
  <si>
    <t>WITH + NOUN + PARTICIPLE --&gt; IS AN EXTRA modifier, use logic, broh1!!</t>
  </si>
  <si>
    <t>placement of essential modifier</t>
  </si>
  <si>
    <t xml:space="preserve">warm up modifier - and correct subject </t>
  </si>
  <si>
    <t>modifiers</t>
  </si>
  <si>
    <t>The United States petroleum industry’s cost to meet environmental regu : Sentence Correction (SC) (gmatclub.com)</t>
  </si>
  <si>
    <t>Most of the purported health benefits of tea comes from antioxidants—compounds also found in beta carotene, vitamin E, and vitamin C that inhibit the formation of plaque along the body’s blood vessels.</t>
  </si>
  <si>
    <t>PARALLELISM--&gt; most benefits come from ANTIOX - COMPOUNDS THAT XYZ &amp; THAT ABC</t>
  </si>
  <si>
    <t>parallelism</t>
  </si>
  <si>
    <r>
      <t>With no natural predators and expanses of green suburban neighborhoods that allow no hunting, wildlife officials estimate the New Jersey deer population to have</t>
    </r>
    <r>
      <rPr>
        <sz val="8"/>
        <color rgb="FF3C3737"/>
        <rFont val="Tahoma"/>
        <family val="2"/>
      </rPr>
      <t> grown to exceed 175,000.</t>
    </r>
  </si>
  <si>
    <t>modifiers (warm up)</t>
  </si>
  <si>
    <t>In many nations, criminal law does not apply to corporations, but in the United States today, a corporation commits a crime whenever one of its employees commits a crime, if the employee acted within the scope of his or her authority and if the corporation benefited as a result.</t>
  </si>
  <si>
    <t>parallelism (if XYZ, if ABC (-ed verbs)</t>
  </si>
  <si>
    <t xml:space="preserve"> Correct
Unlike most severance packages, which require workers to stay until the last day scheduled to collect, workers at the automobile company are eligible for its severance package even if they find a new job before they are terminated.</t>
  </si>
  <si>
    <t>parallelism (subjects)</t>
  </si>
  <si>
    <t>In archaeology, there must be a balance between explanation of the value and workings of archaeology, revealing the mysteries of past and present cultures, and to promote respect for archaeological sites.</t>
  </si>
  <si>
    <t>parallelism (list)</t>
  </si>
  <si>
    <t xml:space="preserve">modifier </t>
  </si>
  <si>
    <t xml:space="preserve">With surface temperatures estimated at minus 230 degrees Fahrenheit, Jupiter's moon Europa has long been considered far too cold to support life, and with 60 square miles of water thought to be frozen from top to bottom.
</t>
  </si>
  <si>
    <t>parallelism was NOT held in my choice (with VERB &amp; with _____ noun / prep phrase --&gt; the other choice was to  --&gt; correct choice was to MAKE phrase a modifier of its own convention</t>
  </si>
  <si>
    <t>n the mid-1920s the Hawthorne Works of the Western Electric Company was the scene of an intensive series of experiments that would investigate changes in working conditions as to their effects on workers' performance.</t>
  </si>
  <si>
    <t>Studying the fruit fly, a household nuisance but a time-honored experimental subject, has enabled the secrets of how embryos develop to begin to be unraveled by scientists.</t>
  </si>
  <si>
    <t>subjecvt verb agreement</t>
  </si>
  <si>
    <t>modifier</t>
  </si>
  <si>
    <t>modifier (tense / time referencing)</t>
  </si>
  <si>
    <t>As a result of a supernova explosion, every human being on Earth was bombarded on February 23, 1987, by about 100 billion neutrinos; fortunately, neutrinos are harmless elementary particles that are produced in nuclear reactions and that interact very weakly with matter.</t>
  </si>
  <si>
    <t>Today’s technology allows manufacturers to make small cars more fuel-efficient now than at any time in their production history.</t>
  </si>
  <si>
    <t>parallelism with in modifiers/ tense of the whole shebang</t>
  </si>
  <si>
    <t>The first detailed study of magpie attacks in Australia indicates that by the time they had reached adulthood, 98 percent of men and 75 percent of women born in the country have been attacked by the birds.</t>
  </si>
  <si>
    <t>The striking differences between the semantic organization of Native American languages and that of European languages, in both grammar and vocabulary, have led scholars to think about the degree to which differences in language may be correlated with nonlinguistic differences.</t>
  </si>
  <si>
    <t>modifier (warm up)</t>
  </si>
  <si>
    <t>Currently 26 billion barrels a year, world consumption of oil is rising at a rate of 2 percent annually.</t>
  </si>
  <si>
    <t>Cut off Time:</t>
  </si>
  <si>
    <t>pct of time correct if take longer than [ ]  Minutes</t>
  </si>
  <si>
    <t>(mins) / level</t>
  </si>
  <si>
    <t xml:space="preserve">https://gmatclub.com/forum/diesel-engines-burn-as-much-as-30-less-fuel-than-gasoline-engines-of-85984.html </t>
  </si>
  <si>
    <t xml:space="preserve">https://gmatclub.com/forum/there-are-no-legal-limits-as-there-are-for-cod-and-haddock-on-the-si-137187.html </t>
  </si>
  <si>
    <t xml:space="preserve">https://gmatclub.com/forum/a-study-of-food-resources-in-the-north-pacific-between-1989-and-24302.html </t>
  </si>
  <si>
    <t xml:space="preserve">https://gmatclub.com/forum/the-data-being-collected-in-the-current-geological-survey-are-providin-152303.html </t>
  </si>
  <si>
    <t xml:space="preserve">https://gmatclub.com/forum/more-than-fifty-years-after-the-second-world-war-a-number-of-african-189621.html </t>
  </si>
  <si>
    <t xml:space="preserve">https://gmatclub.com/forum/recent-findings-lend-strong-support-to-the-theory-that-a-black-hole-li-80587.html </t>
  </si>
  <si>
    <t xml:space="preserve">https://gmatclub.com/forum/the-nephew-of-pliny-the-elder-wrote-the-only-eyewitness-account-of-the-85872.html </t>
  </si>
  <si>
    <t xml:space="preserve">https://gmatclub.com/forum/based-on-records-from-ancient-athens-each-year-young-athenian-women-90069.html </t>
  </si>
  <si>
    <t xml:space="preserve">https://gmatclub.com/forum/in-good-years-the-patchwork-of-green-fields-that-surround-76552.html </t>
  </si>
  <si>
    <t xml:space="preserve">https://gmatclub.com/forum/lacking-information-about-energy-use-people-tend-to-overestimate-the-81026.html </t>
  </si>
  <si>
    <t xml:space="preserve">https://gmatclub.com/forum/to-map-earth-s-interior-geologists-use-a-network-of-seismometers-to-206347.html </t>
  </si>
  <si>
    <t xml:space="preserve">https://gmatclub.com/forum/the-success-of-the-program-to-eradicate-smallpox-has-stimulated-expert-63049.html </t>
  </si>
  <si>
    <t xml:space="preserve">https://gmatclub.com/forum/not-only-did-the-systematic-clearing-of-forests-in-the-united-states-81150.html </t>
  </si>
  <si>
    <t xml:space="preserve">https://gmatclub.com/forum/because-there-are-provisions-of-the-new-maritime-code-that-provide-th-95275.html </t>
  </si>
  <si>
    <t xml:space="preserve">https://gmatclub.com/forum/although-appearing-less-appetizing-than-most-of-their-round-and-red-su-132487.html </t>
  </si>
  <si>
    <t xml:space="preserve">https://gmatclub.com/forum/since-the-1930-s-aircraft-manufacturers-have-tried-to-build-airplanes-134320.html </t>
  </si>
  <si>
    <t>as well as -- doesn’t have to be parallel!!</t>
  </si>
  <si>
    <t>YOU SUFFER FROM SOMETHING SPECIFIC BUT I CAN ALSO SUFFER BECAUSE  XYZ</t>
  </si>
  <si>
    <t>singular / plural</t>
  </si>
  <si>
    <t>the sentence showed us in the 2nd half that DATA was PLURAL --&gt; so that tense should be kept so. I was slightly confused by this. bUT CHECK THROUGOUT THE PASSAGE TO ENSURE CONTINUITITY OF NUMBER IS CONSISTENT THRU OUT</t>
  </si>
  <si>
    <t>DOUBLE CHECK before hitting submit, the answer chosen was NOT PARALLEL!</t>
  </si>
  <si>
    <t>modifiers not in correct place --&gt; don't imply meaning, simply read what is saying and QUESTIONNNN</t>
  </si>
  <si>
    <t xml:space="preserve">ed modifiers must precede what comes from it / described by it </t>
  </si>
  <si>
    <t>many of them is appropriate instead of many of who / whom</t>
  </si>
  <si>
    <t>yy</t>
  </si>
  <si>
    <t xml:space="preserve"> SEISMIC WAVES THAT XYZ, (DIRET MODIFIER) then , MODIFIER --&gt; subordinate goes back to before waves</t>
  </si>
  <si>
    <t>redundancy</t>
  </si>
  <si>
    <t>of such infections as…. Xyz vs (wrong) of other infections such as (only one infection mentioned previously) so obviously 2 and 3 are OTHER INFETIONS</t>
  </si>
  <si>
    <t>proper pronoun / ambugity</t>
  </si>
  <si>
    <t>if there are lots of plural words in the sentence and trying to refer back to one --&gt; look to make one stand out (ie - make one a singular version to make it eacy)</t>
  </si>
  <si>
    <t>Possible long-term consequences of the “greenhouse effect,” the gradua : Sentence Correction (SC) (gmatclub.com)</t>
  </si>
  <si>
    <t>Until 1868 and Disraeli, Great Britain had no prime ministers not comi : Sentence Correction (SC) (gmatclub.com)</t>
  </si>
  <si>
    <t>Each of Hemingway’s wives—Hadley Richardson, Pauline Pfeiffer, Martha : Sentence Correction (SC) (gmatclub.com)</t>
  </si>
  <si>
    <t>Of all the record companies involved in early jazz, the three most pro : Sentence Correction (SC) (gmatclub.com)</t>
  </si>
  <si>
    <t>Critical-thinking instruction is predicated on two assumptions: that : Sentence Correction (SC) (gmatclub.com)</t>
  </si>
  <si>
    <t>The Gorton-Dodd bill requires that a bank disclose to their customers : Sentence Correction (SC) (gmatclub.com)</t>
  </si>
  <si>
    <t>Shipwrecks are more likely to be found undisturbed at great depths tha : Sentence Correction (SC) (gmatclub.com)</t>
  </si>
  <si>
    <t>A South American bird that forages for winged termites and : Sentence Correction (SC) (gmatclub.com)</t>
  </si>
  <si>
    <t>A firm that specializes in the analysis of handwriting claims from a : Sentence Correction (SC) (gmatclub.com)</t>
  </si>
  <si>
    <t>None of the houses that Frank Lloyd Wright built in the Prairie Style : Sentence Correction (SC) (gmatclub.com)</t>
  </si>
  <si>
    <t>Biologists working in Spain say that their discovery of teeming life : Sentence Correction (SC) (gmatclub.com)</t>
  </si>
  <si>
    <t>Bumblebees live in colonies of several hundred that often have many qu : Sentence Correction (SC) (gmatclub.com)</t>
  </si>
  <si>
    <t>Simply because they are genetically engineered does not make it any mo : Sentence Correction (SC) (gmatclub.com)</t>
  </si>
  <si>
    <t>identified redun as a split but did not actually elim answers based on it --&gt;  TRUST MY SELF BOI!!!</t>
  </si>
  <si>
    <t>There are hopeful signs that we are shifting away from our heavy relia : Sentence Correction (SC) (gmatclub.com)</t>
  </si>
  <si>
    <t>THAT + CLAUSE &amp; THAT CLAUSE</t>
  </si>
  <si>
    <t>nonreferrential pronoun</t>
  </si>
  <si>
    <t>A higher interest rate is only one of the factors, albeit an important : Sentence Correction (SC) (gmatclub.com)</t>
  </si>
  <si>
    <t>SINGULAR / PLURAL ( ONE OF FACTORS)</t>
  </si>
  <si>
    <t xml:space="preserve">IF THERE IS A THAT XYZ modifier in an independent cluase, that is likely the sbuject (essential noun) in a ONE OF XYZ THAT </t>
  </si>
  <si>
    <t>A GROUP IS SINGULAR</t>
  </si>
  <si>
    <t>IDIOM</t>
  </si>
  <si>
    <t>CLAIMS TO BE ABLE TO XYZ</t>
  </si>
  <si>
    <t>SUBJECT VERB AGREEMENT</t>
  </si>
  <si>
    <t>Proponents of the recent banking law changes assert that : Sentence Correction (SC) (gmatclub.com)</t>
  </si>
  <si>
    <t>Of the people who brought about the Reformation, the religious revolut : Sentence Correction (SC) (gmatclub.com)</t>
  </si>
  <si>
    <t>Because of differences in the humans body's internal pressure and the : Sentence Correction (SC) (gmatclub.com)</t>
  </si>
  <si>
    <t>Each of William Kennedy's novels in the "Albany Trilogy"-Ironweed, Leg : Sentence Correction (SC) (gmatclub.com)</t>
  </si>
  <si>
    <t>The principal has sought approval for her plan to grant promotions to : Sentence Correction (SC) (gmatclub.com)</t>
  </si>
  <si>
    <t>While the immune system helps the human body's trying to : Sentence Correction (SC) (gmatclub.com)</t>
  </si>
  <si>
    <t>Though viewed from a distance, Saturn's main rings may : Sentence Correction (SC) (gmatclub.com)</t>
  </si>
  <si>
    <t>One idea for Social Security reform was to disallow payments for those : Sentence Correction (SC) (gmatclub.com)</t>
  </si>
  <si>
    <t>Although the sting of Egyptian Scorpions are rarely dangerous, they : Sentence Correction (SC) (gmatclub.com)</t>
  </si>
  <si>
    <t>A revolution has taken place in medical science as a result : Sentence Correction (SC) (gmatclub.com)</t>
  </si>
  <si>
    <t>In 1988, average global temperature increased to the highest : Sentence Correction (SC) (gmatclub.com)</t>
  </si>
  <si>
    <t>Handwriting analysis has recently been boosted by the : Sentence Correction (SC) (gmatclub.com)</t>
  </si>
  <si>
    <t>During and immediately after the California gold rush, the : Sentence Correction (SC) (gmatclub.com)</t>
  </si>
  <si>
    <t>Researchers have explored the possibility that dolphins are able to be : Sentence Correction (SC) (gmatclub.com)</t>
  </si>
  <si>
    <t>Just like Congress is the legislative branch of the federal government : Sentence Correction (SC) (gmatclub.com)</t>
  </si>
  <si>
    <t>Early medieval monasteries, while clearly less accessible to : Sentence Correction (SC) (gmatclub.com)</t>
  </si>
  <si>
    <t>According to the international investment memorandum recently signed : Sentence Correction (SC) (gmatclub.com)</t>
  </si>
  <si>
    <t>To determine whether there are deposits of frozen water on the moon : Sentence Correction (SC) (gmatclub.com)</t>
  </si>
  <si>
    <t>Hailed as a key discovery in the science of evolution, the fossils of : Sentence Correction (SC) (gmatclub.com)</t>
  </si>
  <si>
    <t>One study found that although government policy and the industrial sec : Sentence Correction (SC) (gmatclub.com)</t>
  </si>
  <si>
    <t>Most interns who work for pay hold positions that require : Sentence Correction (SC) (gmatclub.com)</t>
  </si>
  <si>
    <t>The public's widespread belief in the existence of UFOs and their gene : Sentence Correction (SC) (gmatclub.com)</t>
  </si>
  <si>
    <t>did not keep pronouns / nouns consistent throughout the answer (with that of the underlined part)</t>
  </si>
  <si>
    <t>sing / pl</t>
  </si>
  <si>
    <t>Complied from documents provided by several government agencies, the : Sentence Correction (SC) (gmatclub.com)</t>
  </si>
  <si>
    <t>Carbon monoxide levels in the atmosphere grew by enough of an increase : Sentence Correction (SC) (gmatclub.com)</t>
  </si>
  <si>
    <t>A recent and popular self-help book wryly notes that if adolescence : Sentence Correction (SC) (gmatclub.com)</t>
  </si>
  <si>
    <t>CONDITIONAL -- if unreal WERE</t>
  </si>
  <si>
    <t>San Franciscans of the 1890s mocked the claim that declared Los Angele : Sentence Correction (SC) (gmatclub.com)</t>
  </si>
  <si>
    <t>INCORRECT APPLICATION OF VERB TENSE --&gt; order was tricky - hidden meaning had time flipped</t>
  </si>
  <si>
    <t>Certain gerontologists have reported that the more older people contin : Sentence Correction (SC) (gmatclub.com)</t>
  </si>
  <si>
    <t>After many years of feeling separated by a great divide, the doctor no : Sentence Correction (SC) (gmatclub.com)</t>
  </si>
  <si>
    <t>As a result of having nostrils, called nares, connected to olfactory : Sentence Correction (SC) (gmatclub.com)</t>
  </si>
  <si>
    <t>The distribution of mass within the core of the Earth, like the mantle : Sentence Correction (SC) (gmatclub.com)</t>
  </si>
  <si>
    <t xml:space="preserve">ONE SUBJECT THROUGHOUT THE SENTENCE --&gt; 1 SENTENCE --&gt; ONE COMPLETE CLAUSE </t>
  </si>
  <si>
    <t>https://gmatclub.com/forum/topic53901.html</t>
  </si>
  <si>
    <t>https://gmatclub.com/forum/topic48698.html</t>
  </si>
  <si>
    <t>https://gmatclub.com/forum/topic66544.html</t>
  </si>
  <si>
    <t>https://gmatclub.com/forum/topic5012.html</t>
  </si>
  <si>
    <t>https://gmatclub.com/forum/topic70500.html</t>
  </si>
  <si>
    <t>https://gmatclub.com/forum/topic29603.html</t>
  </si>
  <si>
    <t>https://gmatclub.com/forum/topic18390.html</t>
  </si>
  <si>
    <t xml:space="preserve">relative pronoun (THAT) </t>
  </si>
  <si>
    <t>the relative pronoun here implied that the phraser was referring to WAGES and not discrimination ,meaning was not consistent</t>
  </si>
  <si>
    <t>REASON WHY</t>
  </si>
  <si>
    <t>REASON WHY = ALWAYS = WRONG
REASON BECAUSE = ALWAYS WRONG</t>
  </si>
  <si>
    <t>https://gmatclub.com/forum/topic48270.html</t>
  </si>
  <si>
    <t>https://gmatclub.com/forum/topic7471.html</t>
  </si>
  <si>
    <t>https://gmatclub.com/forum/topic19997.html</t>
  </si>
  <si>
    <t>https://gmatclub.com/forum/topic81264.html</t>
  </si>
  <si>
    <t>https://gmatclub.com/forum/topic24300.html</t>
  </si>
  <si>
    <t>https://gmatclub.com/forum/topic53308.html</t>
  </si>
  <si>
    <t>https://gmatclub.com/forum/topic76561.html</t>
  </si>
  <si>
    <t>https://gmatclub.com/forum/topic58623.html</t>
  </si>
  <si>
    <t>https://gmatclub.com/forum/topic28959.html</t>
  </si>
  <si>
    <t>https://gmatclub.com/forum/topic87310.html</t>
  </si>
  <si>
    <t>https://gmatclub.com/forum/topic75166.html</t>
  </si>
  <si>
    <t>https://gmatclub.com/forum/topic66073.html</t>
  </si>
  <si>
    <t>https://gmatclub.com/forum/topic21706.html</t>
  </si>
  <si>
    <t>https://gmatclub.com/forum/topic84021.html</t>
  </si>
  <si>
    <t>https://gmatclub.com/forum/topic82436.html</t>
  </si>
  <si>
    <t>https://gmatclub.com/forum/topic65710.html</t>
  </si>
  <si>
    <t>https://gmatclub.com/forum/topic81513.html</t>
  </si>
  <si>
    <t>https://gmatclub.com/forum/topic63204.html</t>
  </si>
  <si>
    <t>https://gmatclub.com/forum/topic51309.html</t>
  </si>
  <si>
    <t>https://gmatclub.com/forum/topic47845.html</t>
  </si>
  <si>
    <t>https://gmatclub.com/forum/topic34272.html</t>
  </si>
  <si>
    <t>https://gmatclub.com/forum/topic33322.html</t>
  </si>
  <si>
    <t>https://gmatclub.com/forum/topic2764.html</t>
  </si>
  <si>
    <t>https://gmatclub.com/forum/topic1699.html</t>
  </si>
  <si>
    <t>check to ensure that the meaning Is consistent with the parallelism -- 700level, they're trying to trick me</t>
  </si>
  <si>
    <t>As the former chair of the planning board for 18 consecutive years and a board member for 28 years, Joan Philkill attended more than 400 meetings and reviewed more than 700rezoning applications.</t>
  </si>
  <si>
    <t>x600-700</t>
  </si>
  <si>
    <t>topic</t>
  </si>
  <si>
    <t>Modifiers, Pronouns, Redundancy</t>
  </si>
  <si>
    <t>Modifiers, Diction, Subject Verb Agreement, Pronouns</t>
  </si>
  <si>
    <t>https://gmatclub.com/forum/topic75868.html</t>
  </si>
  <si>
    <t>https://gmatclub.com/forum/topic73752.html</t>
  </si>
  <si>
    <t>https://gmatclub.com/forum/topic73661.html</t>
  </si>
  <si>
    <t>https://gmatclub.com/forum/topic66417.html</t>
  </si>
  <si>
    <t>https://gmatclub.com/forum/topic69382.html</t>
  </si>
  <si>
    <t>https://gmatclub.com/forum/topic65018.html</t>
  </si>
  <si>
    <t>https://gmatclub.com/forum/topic63995.html</t>
  </si>
  <si>
    <t>https://gmatclub.com/forum/topic32615.html</t>
  </si>
  <si>
    <t>https://gmatclub.com/forum/topic34885.html</t>
  </si>
  <si>
    <t>https://gmatclub.com/forum/topic64073.html</t>
  </si>
  <si>
    <t>elimintated correct answer choice</t>
  </si>
  <si>
    <t>i simply looked at the , "but are" at the end of the sentence and eliminated correct answer choice</t>
  </si>
  <si>
    <t>I changed subject from the person (which whose views idid xyz) - so that there were 2 subjects doing 2 things in the answer - not what gmat wants</t>
  </si>
  <si>
    <t>even though I think the meaning changes from how I read the sentence initially, as long as it makes sense, there is one subject and the sentence is correct from a grammatical stand point, --&gt; GO WITH IT</t>
  </si>
  <si>
    <t>opening modifier - if there is one in original sentence and it is clear in meaning, might be a good bet to keep</t>
  </si>
  <si>
    <t>https://gmatclub.com/forum/topic76618.html</t>
  </si>
  <si>
    <t>https://gmatclub.com/forum/topic37139.html</t>
  </si>
  <si>
    <t>https://gmatclub.com/forum/topic53973.html</t>
  </si>
  <si>
    <t>https://gmatclub.com/forum/topic62021.html</t>
  </si>
  <si>
    <t>https://gmatclub.com/forum/topic63994.html</t>
  </si>
  <si>
    <t>https://gmatclub.com/forum/topic34690.html</t>
  </si>
  <si>
    <t>https://gmatclub.com/forum/topic65563.html</t>
  </si>
  <si>
    <t>https://gmatclub.com/forum/topic25102.html</t>
  </si>
  <si>
    <t>https://gmatclub.com/forum/topic52991.html</t>
  </si>
  <si>
    <t>Comparisons</t>
  </si>
  <si>
    <t>Diction, Idioms</t>
  </si>
  <si>
    <t>Idioms, Grammatical Construction</t>
  </si>
  <si>
    <t>Clauses, Idioms</t>
  </si>
  <si>
    <t>Grammatical Construction</t>
  </si>
  <si>
    <t>Grammatical Construction, Clauses</t>
  </si>
  <si>
    <t>not reliable source, still wrong</t>
  </si>
  <si>
    <t>Participle Parallelism, Idioms</t>
  </si>
  <si>
    <t>Subject Verb Agreement, Grammatical Construction</t>
  </si>
  <si>
    <t>Idioms</t>
  </si>
  <si>
    <t>https://gmatclub.com/forum/topic68379.html</t>
  </si>
  <si>
    <t>https://gmatclub.com/forum/topic25141.html</t>
  </si>
  <si>
    <t>https://gmatclub.com/forum/topic64984.html</t>
  </si>
  <si>
    <t>trust that ear of mine!</t>
  </si>
  <si>
    <t>https://gmatclub.com/forum/topic85546.html</t>
  </si>
  <si>
    <t>https://gmatclub.com/forum/topic87777.html</t>
  </si>
  <si>
    <t>https://gmatclub.com/forum/topic85859.html</t>
  </si>
  <si>
    <t>https://gmatclub.com/forum/topic85243.html</t>
  </si>
  <si>
    <t>https://gmatclub.com/forum/topic21227.html</t>
  </si>
  <si>
    <t>https://gmatclub.com/forum/topic80789.html</t>
  </si>
  <si>
    <t>https://gmatclub.com/forum/topic83070.html</t>
  </si>
  <si>
    <t>https://gmatclub.com/forum/topic85884.html</t>
  </si>
  <si>
    <t>https://gmatclub.com/forum/topic9950.html</t>
  </si>
  <si>
    <t>https://gmatclub.com/forum/topic84734.html</t>
  </si>
  <si>
    <t>https://gmatclub.com/forum/topic14070.html</t>
  </si>
  <si>
    <t>https://gmatclub.com/forum/topic81311.html</t>
  </si>
  <si>
    <t>https://gmatclub.com/forum/topic82352.html</t>
  </si>
  <si>
    <t>https://gmatclub.com/forum/topic26029.html</t>
  </si>
  <si>
    <t>https://gmatclub.com/forum/topic76186.html</t>
  </si>
  <si>
    <t>https://gmatclub.com/forum/topic63258.html</t>
  </si>
  <si>
    <t>https://gmatclub.com/forum/topic75679.html</t>
  </si>
  <si>
    <t>https://gmatclub.com/forum/topic84645.html</t>
  </si>
  <si>
    <t>https://gmatclub.com/forum/topic78915.html</t>
  </si>
  <si>
    <t>https://gmatclub.com/forum/topic76551.html</t>
  </si>
  <si>
    <t>https://gmatclub.com/forum/topic81703.html</t>
  </si>
  <si>
    <t>https://gmatclub.com/forum/topic69585.html</t>
  </si>
  <si>
    <t>https://gmatclub.com/forum/topic83291.html</t>
  </si>
  <si>
    <t>https://gmatclub.com/forum/topic79769.html</t>
  </si>
  <si>
    <t>https://gmatclub.com/forum/topic82259.html</t>
  </si>
  <si>
    <t>https://gmatclub.com/forum/topic72055.html</t>
  </si>
  <si>
    <t>https://gmatclub.com/forum/topic75715.html</t>
  </si>
  <si>
    <t>https://gmatclub.com/forum/topic49555.html</t>
  </si>
  <si>
    <t>https://gmatclub.com/forum/topic52828.html</t>
  </si>
  <si>
    <t>https://gmatclub.com/forum/topic84491.html</t>
  </si>
  <si>
    <t>https://gmatclub.com/forum/topic79887.html</t>
  </si>
  <si>
    <t>https://gmatclub.com/forum/topic79870.html</t>
  </si>
  <si>
    <t>https://gmatclub.com/forum/topic83854.html</t>
  </si>
  <si>
    <t>https://gmatclub.com/forum/topic78082.html</t>
  </si>
  <si>
    <t>https://gmatclub.com/forum/topic69155.html</t>
  </si>
  <si>
    <t>https://gmatclub.com/forum/topic75119.html</t>
  </si>
  <si>
    <t>https://gmatclub.com/forum/topic82305.html</t>
  </si>
  <si>
    <t>https://gmatclub.com/forum/topic79239.html</t>
  </si>
  <si>
    <t>https://gmatclub.com/forum/topic77722.html</t>
  </si>
  <si>
    <t>https://gmatclub.com/forum/topic18795.html</t>
  </si>
  <si>
    <t>https://gmatclub.com/forum/topic79092.html</t>
  </si>
  <si>
    <t>https://gmatclub.com/forum/topic36901.html</t>
  </si>
  <si>
    <t>https://gmatclub.com/forum/topic78893.html</t>
  </si>
  <si>
    <t>https://gmatclub.com/forum/topic76064.html</t>
  </si>
  <si>
    <t>https://gmatclub.com/forum/topic74181.html</t>
  </si>
  <si>
    <t>Comparisons, Meaning</t>
  </si>
  <si>
    <t>Subject Verb Agreement, Diction, Meaning, Modifiers</t>
  </si>
  <si>
    <t>Diction, Grammatical Construction, Meaning</t>
  </si>
  <si>
    <t>Idioms, Comparisons, Such as/Like</t>
  </si>
  <si>
    <t>Which/That, Participle Parallelism, Pronouns, Clauses</t>
  </si>
  <si>
    <t>Comparisons, Participle Parallelism, Pronouns</t>
  </si>
  <si>
    <t>Subject Verb Agreement, Modifiers, Style and Usage</t>
  </si>
  <si>
    <t>Subjunctive, Which/That</t>
  </si>
  <si>
    <t>Comparisons, Punctuation</t>
  </si>
  <si>
    <t>Subjunctive</t>
  </si>
  <si>
    <t>Comparisons, Idioms</t>
  </si>
  <si>
    <t>Nouns</t>
  </si>
  <si>
    <t>Idioms, Diction, Pronouns</t>
  </si>
  <si>
    <t>Clauses, Grammatical Construction</t>
  </si>
  <si>
    <t>Modifiers, Idioms, Pronouns</t>
  </si>
  <si>
    <t>parallel</t>
  </si>
  <si>
    <t>Modifiers, verb tenseForm</t>
  </si>
  <si>
    <t>Idioms, Modifiers, verb tenseForm, Which/That</t>
  </si>
  <si>
    <t>Subject Verb Agreement, verb tenseForm, Comparisons</t>
  </si>
  <si>
    <t>Pronouns, Subject Verb Agreement, verb tenseForm</t>
  </si>
  <si>
    <t>verb tenseForm</t>
  </si>
  <si>
    <t>Grammatical Construction, Use of Being, verb tenseForm</t>
  </si>
  <si>
    <t>Clauses, Modifiers, parallel, Pronouns, Punctuation</t>
  </si>
  <si>
    <t>Modifiers, parallel</t>
  </si>
  <si>
    <t>Meaning, parallel</t>
  </si>
  <si>
    <t>parallel, Idioms</t>
  </si>
  <si>
    <t>Modifiers, Grammatical Construction, parallel, Infinitive, Absolute Phrase</t>
  </si>
  <si>
    <t>parallel, Diction, Idioms</t>
  </si>
  <si>
    <t>Modifiers, Pronouns, parallel, verb tenseForm</t>
  </si>
  <si>
    <t>parallel, Subjunctive</t>
  </si>
  <si>
    <t>parallel, Such as/Like, Pronouns</t>
  </si>
  <si>
    <t>q on test</t>
  </si>
  <si>
    <t xml:space="preserve">mins per q </t>
  </si>
  <si>
    <t>sub-600</t>
  </si>
  <si>
    <t>C</t>
  </si>
  <si>
    <t>C/W</t>
  </si>
  <si>
    <t>W</t>
  </si>
  <si>
    <t>color coded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</si>
</sst>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0.0_)_%;\(#,##0.0\)_%;_(&quot;–&quot;_)_%;_(@_)_%"/>
    <numFmt numFmtId="165" formatCode="#,##0.00&quot; m&quot;;\(#,##0.00\)&quot; m&quot;;&quot;–&quot;\ &quot;&quot;\ m&quot;&quot;;@\ &quot; m&quot;"/>
    <numFmt numFmtId="166" formatCode="_(#,##0%_);\(#,##0%\);_(&quot;–&quot;_)_%;_(@_)_%"/>
    <numFmt numFmtId="167" formatCode="_(#,##0.0%_);\(#,##0.0%\);_(&quot;–&quot;_)_%;_(@_)_%"/>
    <numFmt numFmtId="168" formatCode="0.0"/>
  </numFmts>
  <fonts count="36">
    <font>
      <sz val="11"/>
      <color theme="1"/>
      <name val="Calibri"/>
      <family val="2"/>
      <scheme val="minor"/>
    </font>
    <font>
      <b/>
      <sz val="14"/>
      <color rgb="FFFFFFFF"/>
      <name val="Tahoma"/>
      <family val="2"/>
    </font>
    <font>
      <b/>
      <sz val="13"/>
      <color rgb="FF000000"/>
      <name val="Inherit"/>
    </font>
    <font>
      <sz val="11"/>
      <color rgb="FFFFFFFF"/>
      <name val="Inherit"/>
    </font>
    <font>
      <u/>
      <sz val="11"/>
      <color theme="10"/>
      <name val="Calibri"/>
      <family val="2"/>
      <scheme val="minor"/>
    </font>
    <font>
      <b/>
      <u/>
      <sz val="11"/>
      <color theme="1"/>
      <name val="Calibri"/>
      <family val="2"/>
      <scheme val="minor"/>
    </font>
    <font>
      <b/>
      <sz val="11"/>
      <color theme="0"/>
      <name val="Calibri"/>
      <family val="2"/>
      <scheme val="minor"/>
    </font>
    <font>
      <sz val="11"/>
      <color theme="0"/>
      <name val="Calibri"/>
      <family val="2"/>
      <scheme val="minor"/>
    </font>
    <font>
      <b/>
      <sz val="16"/>
      <color theme="1"/>
      <name val="Calibri"/>
      <family val="2"/>
      <scheme val="minor"/>
    </font>
    <font>
      <sz val="16"/>
      <color theme="0"/>
      <name val="Calibri"/>
      <family val="2"/>
      <scheme val="minor"/>
    </font>
    <font>
      <sz val="16"/>
      <color theme="1"/>
      <name val="Calibri"/>
      <family val="2"/>
      <scheme val="minor"/>
    </font>
    <font>
      <u/>
      <sz val="72"/>
      <color theme="10"/>
      <name val="Calibri"/>
      <family val="2"/>
      <scheme val="minor"/>
    </font>
    <font>
      <sz val="7"/>
      <color rgb="FF000000"/>
      <name val="Tahoma"/>
      <family val="2"/>
    </font>
    <font>
      <b/>
      <sz val="9"/>
      <color rgb="FFFFFFFF"/>
      <name val="Tahoma"/>
      <family val="2"/>
    </font>
    <font>
      <b/>
      <sz val="7"/>
      <color rgb="FF000000"/>
      <name val="Inherit"/>
    </font>
    <font>
      <b/>
      <sz val="7"/>
      <color rgb="FFFF0000"/>
      <name val="Inherit"/>
    </font>
    <font>
      <b/>
      <sz val="10"/>
      <color rgb="FFFF0000"/>
      <name val="Inherit"/>
    </font>
    <font>
      <b/>
      <u/>
      <sz val="7"/>
      <color rgb="FF0000FF"/>
      <name val="Inherit"/>
    </font>
    <font>
      <b/>
      <sz val="9"/>
      <color rgb="FFFFFFFF"/>
      <name val="Inherit"/>
    </font>
    <font>
      <sz val="7"/>
      <color rgb="FF000000"/>
      <name val="Inherit"/>
    </font>
    <font>
      <b/>
      <sz val="11"/>
      <color theme="1"/>
      <name val="Calibri"/>
      <family val="2"/>
      <scheme val="minor"/>
    </font>
    <font>
      <sz val="12"/>
      <color theme="1"/>
      <name val="Calibri"/>
      <family val="2"/>
      <scheme val="minor"/>
    </font>
    <font>
      <b/>
      <sz val="9"/>
      <color indexed="81"/>
      <name val="Tahoma"/>
      <family val="2"/>
    </font>
    <font>
      <sz val="16"/>
      <color rgb="FFFF0000"/>
      <name val="Calibri"/>
      <family val="2"/>
      <scheme val="minor"/>
    </font>
    <font>
      <b/>
      <sz val="18"/>
      <color rgb="FFFF0000"/>
      <name val="Calibri"/>
      <family val="2"/>
      <scheme val="minor"/>
    </font>
    <font>
      <sz val="11"/>
      <color rgb="FF6B6B6C"/>
      <name val="Open Sans"/>
      <family val="2"/>
    </font>
    <font>
      <b/>
      <sz val="16"/>
      <color theme="0"/>
      <name val="Calibri"/>
      <family val="2"/>
      <scheme val="minor"/>
    </font>
    <font>
      <sz val="11"/>
      <color rgb="FF000000"/>
      <name val="Calibri"/>
      <family val="2"/>
      <scheme val="minor"/>
    </font>
    <font>
      <sz val="18"/>
      <color theme="1"/>
      <name val="Calibri"/>
      <family val="2"/>
      <scheme val="minor"/>
    </font>
    <font>
      <sz val="8"/>
      <color rgb="FF3C3737"/>
      <name val="Tahoma"/>
      <family val="2"/>
    </font>
    <font>
      <b/>
      <sz val="11"/>
      <color rgb="FF002060"/>
      <name val="Calibri"/>
      <family val="2"/>
      <scheme val="minor"/>
    </font>
    <font>
      <b/>
      <sz val="11"/>
      <color rgb="FF0000FF"/>
      <name val="Calibri"/>
      <family val="2"/>
      <scheme val="minor"/>
    </font>
    <font>
      <b/>
      <sz val="14"/>
      <color rgb="FFFF0000"/>
      <name val="Calibri"/>
      <family val="2"/>
      <scheme val="minor"/>
    </font>
    <font>
      <sz val="22"/>
      <color rgb="FFFF0000"/>
      <name val="Calibri"/>
      <family val="2"/>
      <scheme val="minor"/>
    </font>
    <font>
      <u/>
      <sz val="11"/>
      <color rgb="FF0000FF"/>
      <name val="Calibri"/>
      <family val="2"/>
    </font>
    <font>
      <sz val="11"/>
      <color rgb="FF0000FF"/>
      <name val="Calibri"/>
      <family val="2"/>
      <scheme val="minor"/>
    </font>
  </fonts>
  <fills count="10">
    <fill>
      <patternFill patternType="none"/>
    </fill>
    <fill>
      <patternFill patternType="gray125"/>
    </fill>
    <fill>
      <patternFill patternType="solid">
        <fgColor rgb="FF006699"/>
        <bgColor indexed="64"/>
      </patternFill>
    </fill>
    <fill>
      <patternFill patternType="solid">
        <fgColor rgb="FFFFFFFF"/>
        <bgColor indexed="64"/>
      </patternFill>
    </fill>
    <fill>
      <patternFill patternType="solid">
        <fgColor rgb="FF002060"/>
        <bgColor indexed="64"/>
      </patternFill>
    </fill>
    <fill>
      <patternFill patternType="solid">
        <fgColor rgb="FFFFFF00"/>
        <bgColor indexed="64"/>
      </patternFill>
    </fill>
    <fill>
      <patternFill patternType="solid">
        <fgColor theme="8" tint="0.59999389629810485"/>
        <bgColor indexed="64"/>
      </patternFill>
    </fill>
    <fill>
      <patternFill patternType="solid">
        <fgColor rgb="FFF9F9F9"/>
        <bgColor indexed="64"/>
      </patternFill>
    </fill>
    <fill>
      <patternFill patternType="solid">
        <fgColor theme="0" tint="-0.14999847407452621"/>
        <bgColor indexed="64"/>
      </patternFill>
    </fill>
    <fill>
      <patternFill patternType="solid">
        <fgColor theme="7" tint="0.79998168889431442"/>
        <bgColor indexed="64"/>
      </patternFill>
    </fill>
  </fills>
  <borders count="28">
    <border>
      <left/>
      <right/>
      <top/>
      <bottom/>
      <diagonal/>
    </border>
    <border>
      <left style="medium">
        <color rgb="FFCCCCCC"/>
      </left>
      <right/>
      <top style="medium">
        <color rgb="FFCCCCCC"/>
      </top>
      <bottom style="thick">
        <color rgb="FFFFFFFF"/>
      </bottom>
      <diagonal/>
    </border>
    <border>
      <left style="medium">
        <color rgb="FFCCCCCC"/>
      </left>
      <right style="medium">
        <color rgb="FFCCCCCC"/>
      </right>
      <top style="medium">
        <color rgb="FFCCCCCC"/>
      </top>
      <bottom style="medium">
        <color rgb="FFCCCCCC"/>
      </bottom>
      <diagonal/>
    </border>
    <border>
      <left style="medium">
        <color rgb="FFCCCCCC"/>
      </left>
      <right style="medium">
        <color rgb="FFCCCCCC"/>
      </right>
      <top style="medium">
        <color rgb="FFCCCCCC"/>
      </top>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medium">
        <color rgb="FFCCCCCC"/>
      </left>
      <right/>
      <top style="medium">
        <color rgb="FFCCCCCC"/>
      </top>
      <bottom style="medium">
        <color rgb="FFCCCCCC"/>
      </bottom>
      <diagonal/>
    </border>
    <border>
      <left/>
      <right/>
      <top style="medium">
        <color rgb="FFCCCCCC"/>
      </top>
      <bottom style="medium">
        <color rgb="FFCCCCCC"/>
      </bottom>
      <diagonal/>
    </border>
    <border>
      <left/>
      <right style="medium">
        <color rgb="FFCCCCCC"/>
      </right>
      <top style="medium">
        <color rgb="FFCCCCCC"/>
      </top>
      <bottom style="medium">
        <color rgb="FFCCCCCC"/>
      </bottom>
      <diagonal/>
    </border>
    <border>
      <left style="medium">
        <color rgb="FF000000"/>
      </left>
      <right style="medium">
        <color rgb="FF000000"/>
      </right>
      <top style="medium">
        <color rgb="FF000000"/>
      </top>
      <bottom style="medium">
        <color rgb="FF000000"/>
      </bottom>
      <diagonal/>
    </border>
    <border>
      <left/>
      <right style="thin">
        <color rgb="FF000000"/>
      </right>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style="medium">
        <color rgb="FFE5E3E1"/>
      </top>
      <bottom/>
      <diagonal/>
    </border>
    <border>
      <left style="thin">
        <color rgb="FF000000"/>
      </left>
      <right style="dotted">
        <color rgb="FF000000"/>
      </right>
      <top style="thin">
        <color rgb="FF000000"/>
      </top>
      <bottom style="thin">
        <color rgb="FF000000"/>
      </bottom>
      <diagonal/>
    </border>
    <border>
      <left style="dotted">
        <color rgb="FF000000"/>
      </left>
      <right style="thin">
        <color rgb="FF000000"/>
      </right>
      <top style="thin">
        <color rgb="FF000000"/>
      </top>
      <bottom style="thin">
        <color rgb="FF000000"/>
      </bottom>
      <diagonal/>
    </border>
    <border>
      <left style="thin">
        <color rgb="FF000000"/>
      </left>
      <right/>
      <top style="dotted">
        <color rgb="FF000000"/>
      </top>
      <bottom style="dotted">
        <color rgb="FF000000"/>
      </bottom>
      <diagonal/>
    </border>
  </borders>
  <cellStyleXfs count="2">
    <xf numFmtId="0" fontId="0" fillId="0" borderId="0"/>
    <xf numFmtId="0" fontId="4" fillId="0" borderId="0" applyNumberFormat="0" applyFill="0" applyBorder="0" applyAlignment="0" applyProtection="0"/>
  </cellStyleXfs>
  <cellXfs count="133">
    <xf numFmtId="0" fontId="0" fillId="0" borderId="0" xfId="0"/>
    <xf numFmtId="0" fontId="2" fillId="3" borderId="2" xfId="0" applyFont="1" applyFill="1" applyBorder="1" applyAlignment="1">
      <alignment horizontal="center" vertical="top"/>
    </xf>
    <xf numFmtId="0" fontId="4" fillId="3" borderId="3" xfId="1" applyFill="1" applyBorder="1" applyAlignment="1">
      <alignment horizontal="center" vertical="top"/>
    </xf>
    <xf numFmtId="0" fontId="3" fillId="3" borderId="3" xfId="0" applyFont="1" applyFill="1" applyBorder="1" applyAlignment="1">
      <alignment horizontal="left" vertical="center"/>
    </xf>
    <xf numFmtId="0" fontId="1" fillId="2" borderId="1" xfId="0" applyFont="1" applyFill="1" applyBorder="1" applyAlignment="1">
      <alignment vertical="center"/>
    </xf>
    <xf numFmtId="0" fontId="0" fillId="0" borderId="0" xfId="0" applyBorder="1"/>
    <xf numFmtId="14" fontId="0" fillId="0" borderId="0" xfId="0" applyNumberFormat="1"/>
    <xf numFmtId="0" fontId="0" fillId="0" borderId="0" xfId="0" applyBorder="1" applyAlignment="1">
      <alignment horizontal="right"/>
    </xf>
    <xf numFmtId="0" fontId="5" fillId="0" borderId="0" xfId="0" applyFont="1" applyFill="1" applyBorder="1" applyAlignment="1">
      <alignment horizontal="center" wrapText="1"/>
    </xf>
    <xf numFmtId="0" fontId="4" fillId="0" borderId="0" xfId="1"/>
    <xf numFmtId="0" fontId="7" fillId="4" borderId="0" xfId="0" applyFont="1" applyFill="1"/>
    <xf numFmtId="0" fontId="0" fillId="0" borderId="7" xfId="0" applyBorder="1"/>
    <xf numFmtId="0" fontId="6" fillId="4" borderId="7" xfId="0" applyFont="1" applyFill="1" applyBorder="1" applyAlignment="1">
      <alignment horizontal="center" vertical="center" wrapText="1"/>
    </xf>
    <xf numFmtId="0" fontId="0" fillId="0" borderId="7" xfId="0" applyBorder="1" applyAlignment="1">
      <alignment horizontal="right"/>
    </xf>
    <xf numFmtId="0" fontId="0" fillId="0" borderId="8" xfId="0" applyBorder="1"/>
    <xf numFmtId="0" fontId="6" fillId="4" borderId="8" xfId="0" applyFont="1" applyFill="1" applyBorder="1" applyAlignment="1">
      <alignment horizontal="center" vertical="center" wrapText="1"/>
    </xf>
    <xf numFmtId="0" fontId="0" fillId="0" borderId="8" xfId="0" applyBorder="1" applyAlignment="1">
      <alignment horizontal="right"/>
    </xf>
    <xf numFmtId="164" fontId="0" fillId="0" borderId="7" xfId="0" applyNumberFormat="1" applyBorder="1" applyAlignment="1">
      <alignment horizontal="right"/>
    </xf>
    <xf numFmtId="0" fontId="6" fillId="4" borderId="10" xfId="0" applyFont="1" applyFill="1" applyBorder="1"/>
    <xf numFmtId="0" fontId="0" fillId="0" borderId="0" xfId="0" applyFill="1" applyBorder="1" applyAlignment="1">
      <alignment horizontal="center"/>
    </xf>
    <xf numFmtId="0" fontId="0" fillId="0" borderId="11" xfId="0" applyBorder="1" applyAlignment="1">
      <alignment horizontal="center"/>
    </xf>
    <xf numFmtId="0" fontId="0" fillId="0" borderId="12" xfId="0" applyBorder="1" applyAlignment="1">
      <alignment horizontal="center"/>
    </xf>
    <xf numFmtId="0" fontId="0" fillId="0" borderId="15" xfId="0" applyBorder="1" applyAlignment="1">
      <alignment horizontal="center"/>
    </xf>
    <xf numFmtId="0" fontId="0" fillId="0" borderId="5" xfId="0"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7" xfId="0" applyBorder="1" applyAlignment="1">
      <alignment horizontal="center"/>
    </xf>
    <xf numFmtId="0" fontId="0" fillId="0" borderId="8" xfId="0" applyBorder="1" applyAlignment="1">
      <alignment horizontal="center"/>
    </xf>
    <xf numFmtId="0" fontId="0" fillId="0" borderId="6" xfId="0" applyBorder="1" applyAlignment="1">
      <alignment horizontal="center"/>
    </xf>
    <xf numFmtId="0" fontId="0" fillId="0" borderId="9" xfId="0" applyBorder="1" applyAlignment="1">
      <alignment horizontal="center"/>
    </xf>
    <xf numFmtId="0" fontId="0" fillId="0" borderId="0" xfId="0" applyAlignment="1">
      <alignment horizontal="center"/>
    </xf>
    <xf numFmtId="0" fontId="0" fillId="0" borderId="4" xfId="0" applyBorder="1" applyAlignment="1">
      <alignment horizontal="center"/>
    </xf>
    <xf numFmtId="166" fontId="0" fillId="0" borderId="7" xfId="0" applyNumberFormat="1" applyBorder="1" applyAlignment="1">
      <alignment horizontal="right"/>
    </xf>
    <xf numFmtId="166" fontId="0" fillId="0" borderId="8" xfId="0" applyNumberFormat="1" applyBorder="1" applyAlignment="1">
      <alignment horizontal="right"/>
    </xf>
    <xf numFmtId="0" fontId="8" fillId="5" borderId="0" xfId="0" applyFont="1" applyFill="1" applyAlignment="1">
      <alignment horizontal="centerContinuous"/>
    </xf>
    <xf numFmtId="0" fontId="9" fillId="4" borderId="0" xfId="0" applyFont="1" applyFill="1" applyBorder="1" applyAlignment="1">
      <alignment horizontal="center"/>
    </xf>
    <xf numFmtId="0" fontId="10" fillId="6" borderId="0" xfId="0" applyFont="1" applyFill="1" applyBorder="1" applyAlignment="1">
      <alignment horizontal="center"/>
    </xf>
    <xf numFmtId="0" fontId="0" fillId="0" borderId="0" xfId="0" applyFill="1" applyBorder="1"/>
    <xf numFmtId="0" fontId="11" fillId="0" borderId="0" xfId="1" applyFont="1"/>
    <xf numFmtId="0" fontId="14" fillId="3" borderId="2" xfId="0" applyFont="1" applyFill="1" applyBorder="1" applyAlignment="1">
      <alignment horizontal="left" vertical="center" wrapText="1"/>
    </xf>
    <xf numFmtId="16" fontId="12" fillId="3" borderId="2" xfId="0" applyNumberFormat="1" applyFont="1" applyFill="1" applyBorder="1" applyAlignment="1">
      <alignment horizontal="left" vertical="center" wrapText="1"/>
    </xf>
    <xf numFmtId="0" fontId="4" fillId="3" borderId="2" xfId="1" applyFill="1" applyBorder="1" applyAlignment="1">
      <alignment horizontal="left" vertical="center" wrapText="1"/>
    </xf>
    <xf numFmtId="0" fontId="12" fillId="0" borderId="0" xfId="0" applyFont="1"/>
    <xf numFmtId="0" fontId="12" fillId="0" borderId="0" xfId="0" applyFont="1" applyAlignment="1">
      <alignment horizontal="left" vertical="top" wrapText="1"/>
    </xf>
    <xf numFmtId="0" fontId="0" fillId="0" borderId="19" xfId="0" applyBorder="1" applyAlignment="1">
      <alignment vertical="top" wrapText="1"/>
    </xf>
    <xf numFmtId="0" fontId="16" fillId="0" borderId="19" xfId="0" applyFont="1" applyBorder="1" applyAlignment="1">
      <alignment vertical="top" wrapText="1"/>
    </xf>
    <xf numFmtId="0" fontId="17" fillId="0" borderId="19" xfId="0" applyFont="1" applyBorder="1" applyAlignment="1">
      <alignment vertical="top" wrapText="1"/>
    </xf>
    <xf numFmtId="0" fontId="15" fillId="0" borderId="19" xfId="0" applyFont="1" applyBorder="1" applyAlignment="1">
      <alignment vertical="top" wrapText="1"/>
    </xf>
    <xf numFmtId="0" fontId="14" fillId="0" borderId="0" xfId="0" applyFont="1" applyAlignment="1">
      <alignment horizontal="left" vertical="top" wrapText="1"/>
    </xf>
    <xf numFmtId="16" fontId="19" fillId="3" borderId="2" xfId="0" applyNumberFormat="1" applyFont="1" applyFill="1" applyBorder="1" applyAlignment="1">
      <alignment horizontal="left" vertical="center" wrapText="1"/>
    </xf>
    <xf numFmtId="17" fontId="19" fillId="3" borderId="2" xfId="0" applyNumberFormat="1" applyFont="1" applyFill="1" applyBorder="1" applyAlignment="1">
      <alignment horizontal="left" vertical="center" wrapText="1"/>
    </xf>
    <xf numFmtId="15" fontId="19" fillId="3" borderId="2" xfId="0" applyNumberFormat="1" applyFont="1" applyFill="1" applyBorder="1" applyAlignment="1">
      <alignment horizontal="left" vertical="center" wrapText="1"/>
    </xf>
    <xf numFmtId="0" fontId="4" fillId="0" borderId="0" xfId="1" applyAlignment="1">
      <alignment horizontal="left" vertical="top" wrapText="1"/>
    </xf>
    <xf numFmtId="0" fontId="14" fillId="0" borderId="19" xfId="0" applyFont="1" applyBorder="1" applyAlignment="1">
      <alignment vertical="top" wrapText="1"/>
    </xf>
    <xf numFmtId="0" fontId="18" fillId="2" borderId="16" xfId="0" applyFont="1" applyFill="1" applyBorder="1" applyAlignment="1">
      <alignment horizontal="center" vertical="center" wrapText="1"/>
    </xf>
    <xf numFmtId="0" fontId="18" fillId="2" borderId="17" xfId="0" applyFont="1" applyFill="1" applyBorder="1" applyAlignment="1">
      <alignment horizontal="center" vertical="center" wrapText="1"/>
    </xf>
    <xf numFmtId="0" fontId="18" fillId="2" borderId="18" xfId="0" applyFont="1" applyFill="1" applyBorder="1" applyAlignment="1">
      <alignment horizontal="center" vertical="center" wrapText="1"/>
    </xf>
    <xf numFmtId="0" fontId="0" fillId="0" borderId="0" xfId="0" applyFill="1" applyBorder="1" applyAlignment="1">
      <alignment horizontal="left"/>
    </xf>
    <xf numFmtId="165" fontId="0" fillId="0" borderId="20" xfId="0" applyNumberFormat="1" applyBorder="1" applyAlignment="1">
      <alignment horizontal="right"/>
    </xf>
    <xf numFmtId="0" fontId="0" fillId="0" borderId="14" xfId="0" applyBorder="1" applyAlignment="1">
      <alignment horizontal="right"/>
    </xf>
    <xf numFmtId="0" fontId="0" fillId="0" borderId="21" xfId="0" applyBorder="1"/>
    <xf numFmtId="165" fontId="0" fillId="0" borderId="21" xfId="0" applyNumberFormat="1" applyBorder="1" applyAlignment="1">
      <alignment horizontal="right"/>
    </xf>
    <xf numFmtId="0" fontId="0" fillId="0" borderId="22" xfId="0" applyBorder="1" applyAlignment="1">
      <alignment horizontal="right"/>
    </xf>
    <xf numFmtId="0" fontId="0" fillId="0" borderId="13" xfId="0" applyBorder="1"/>
    <xf numFmtId="2" fontId="0" fillId="0" borderId="21" xfId="0" applyNumberFormat="1" applyBorder="1" applyAlignment="1">
      <alignment horizontal="centerContinuous"/>
    </xf>
    <xf numFmtId="0" fontId="0" fillId="0" borderId="13" xfId="0" applyBorder="1" applyAlignment="1">
      <alignment horizontal="right"/>
    </xf>
    <xf numFmtId="0" fontId="0" fillId="0" borderId="14" xfId="0" applyBorder="1"/>
    <xf numFmtId="0" fontId="0" fillId="0" borderId="23" xfId="0" applyBorder="1"/>
    <xf numFmtId="167" fontId="0" fillId="0" borderId="7" xfId="0" applyNumberFormat="1" applyBorder="1" applyAlignment="1">
      <alignment horizontal="right"/>
    </xf>
    <xf numFmtId="167" fontId="0" fillId="0" borderId="8" xfId="0" applyNumberFormat="1" applyBorder="1" applyAlignment="1">
      <alignment horizontal="right"/>
    </xf>
    <xf numFmtId="167" fontId="0" fillId="0" borderId="9" xfId="0" applyNumberFormat="1" applyBorder="1" applyAlignment="1">
      <alignment horizontal="right"/>
    </xf>
    <xf numFmtId="167" fontId="0" fillId="0" borderId="21" xfId="0" applyNumberFormat="1" applyBorder="1" applyAlignment="1">
      <alignment horizontal="right"/>
    </xf>
    <xf numFmtId="0" fontId="0" fillId="0" borderId="0" xfId="0" applyFill="1" applyBorder="1" applyAlignment="1">
      <alignment horizontal="center" wrapText="1"/>
    </xf>
    <xf numFmtId="0" fontId="0" fillId="0" borderId="0" xfId="0" applyAlignment="1">
      <alignment wrapText="1"/>
    </xf>
    <xf numFmtId="0" fontId="0" fillId="0" borderId="0" xfId="0" applyFill="1" applyBorder="1" applyAlignment="1">
      <alignment horizontal="left" wrapText="1"/>
    </xf>
    <xf numFmtId="165" fontId="0" fillId="0" borderId="9" xfId="0" applyNumberFormat="1" applyBorder="1" applyAlignment="1">
      <alignment horizontal="right"/>
    </xf>
    <xf numFmtId="0" fontId="21" fillId="0" borderId="0" xfId="0" applyFont="1"/>
    <xf numFmtId="165" fontId="0" fillId="0" borderId="7" xfId="0" applyNumberFormat="1" applyBorder="1" applyAlignment="1">
      <alignment horizontal="right"/>
    </xf>
    <xf numFmtId="14" fontId="0" fillId="0" borderId="0" xfId="0" applyNumberFormat="1" applyAlignment="1">
      <alignment vertical="center"/>
    </xf>
    <xf numFmtId="0" fontId="20" fillId="0" borderId="0" xfId="0" applyFont="1" applyBorder="1"/>
    <xf numFmtId="0" fontId="25" fillId="3" borderId="24" xfId="0" applyFont="1" applyFill="1" applyBorder="1" applyAlignment="1">
      <alignment horizontal="center" vertical="top"/>
    </xf>
    <xf numFmtId="0" fontId="25" fillId="7" borderId="24" xfId="0" applyFont="1" applyFill="1" applyBorder="1" applyAlignment="1">
      <alignment horizontal="center" vertical="top"/>
    </xf>
    <xf numFmtId="0" fontId="13" fillId="2" borderId="16" xfId="0" applyFont="1" applyFill="1" applyBorder="1" applyAlignment="1">
      <alignment horizontal="center" vertical="center" wrapText="1"/>
    </xf>
    <xf numFmtId="0" fontId="13" fillId="2" borderId="17" xfId="0" applyFont="1" applyFill="1" applyBorder="1" applyAlignment="1">
      <alignment horizontal="center" vertical="center" wrapText="1"/>
    </xf>
    <xf numFmtId="0" fontId="13" fillId="2" borderId="18" xfId="0" applyFont="1" applyFill="1" applyBorder="1" applyAlignment="1">
      <alignment horizontal="center" vertical="center" wrapText="1"/>
    </xf>
    <xf numFmtId="0" fontId="26" fillId="4" borderId="0" xfId="0" applyFont="1" applyFill="1" applyBorder="1" applyAlignment="1">
      <alignment horizontal="center"/>
    </xf>
    <xf numFmtId="0" fontId="27" fillId="0" borderId="0" xfId="0" applyNumberFormat="1" applyFont="1" applyFill="1" applyBorder="1" applyAlignment="1"/>
    <xf numFmtId="0" fontId="4" fillId="0" borderId="0" xfId="1" applyAlignment="1"/>
    <xf numFmtId="2" fontId="6" fillId="4" borderId="4" xfId="0" applyNumberFormat="1" applyFont="1" applyFill="1" applyBorder="1" applyAlignment="1">
      <alignment horizontal="centerContinuous"/>
    </xf>
    <xf numFmtId="2" fontId="6" fillId="4" borderId="6" xfId="0" applyNumberFormat="1" applyFont="1" applyFill="1" applyBorder="1" applyAlignment="1">
      <alignment horizontal="centerContinuous"/>
    </xf>
    <xf numFmtId="0" fontId="20" fillId="0" borderId="21" xfId="0" applyFont="1" applyBorder="1"/>
    <xf numFmtId="0" fontId="30" fillId="8" borderId="5" xfId="0" applyFont="1" applyFill="1" applyBorder="1" applyAlignment="1">
      <alignment horizontal="right"/>
    </xf>
    <xf numFmtId="0" fontId="30" fillId="8" borderId="25" xfId="0" applyFont="1" applyFill="1" applyBorder="1" applyAlignment="1">
      <alignment horizontal="right"/>
    </xf>
    <xf numFmtId="0" fontId="30" fillId="8" borderId="21" xfId="0" applyFont="1" applyFill="1" applyBorder="1" applyAlignment="1">
      <alignment horizontal="right"/>
    </xf>
    <xf numFmtId="0" fontId="30" fillId="8" borderId="26" xfId="0" applyFont="1" applyFill="1" applyBorder="1" applyAlignment="1">
      <alignment horizontal="right"/>
    </xf>
    <xf numFmtId="168" fontId="31" fillId="9" borderId="7" xfId="0" applyNumberFormat="1" applyFont="1" applyFill="1" applyBorder="1" applyAlignment="1">
      <alignment horizontal="center"/>
    </xf>
    <xf numFmtId="167" fontId="0" fillId="0" borderId="14" xfId="0" applyNumberFormat="1" applyBorder="1" applyAlignment="1">
      <alignment horizontal="right"/>
    </xf>
    <xf numFmtId="0" fontId="30" fillId="8" borderId="27" xfId="0" applyFont="1" applyFill="1" applyBorder="1" applyAlignment="1">
      <alignment horizontal="center"/>
    </xf>
    <xf numFmtId="0" fontId="30" fillId="8" borderId="7" xfId="0" applyFont="1" applyFill="1" applyBorder="1" applyAlignment="1">
      <alignment horizontal="center"/>
    </xf>
    <xf numFmtId="0" fontId="0" fillId="5" borderId="0" xfId="0" applyFill="1"/>
    <xf numFmtId="167" fontId="0" fillId="0" borderId="0" xfId="0" applyNumberFormat="1" applyAlignment="1">
      <alignment horizontal="right"/>
    </xf>
    <xf numFmtId="0" fontId="0" fillId="5" borderId="0" xfId="0" applyFill="1" applyBorder="1"/>
    <xf numFmtId="0" fontId="9" fillId="4" borderId="0" xfId="0" applyFont="1" applyFill="1" applyBorder="1" applyAlignment="1"/>
    <xf numFmtId="0" fontId="0" fillId="0" borderId="0" xfId="0" applyFill="1" applyBorder="1" applyAlignment="1">
      <alignment wrapText="1"/>
    </xf>
    <xf numFmtId="0" fontId="20" fillId="0" borderId="0" xfId="0" applyFont="1" applyFill="1" applyBorder="1" applyAlignment="1">
      <alignment wrapText="1"/>
    </xf>
    <xf numFmtId="0" fontId="0" fillId="0" borderId="0" xfId="0" applyAlignment="1"/>
    <xf numFmtId="0" fontId="0" fillId="0" borderId="0" xfId="0" applyFill="1" applyBorder="1" applyAlignment="1"/>
    <xf numFmtId="0" fontId="0" fillId="0" borderId="0" xfId="0" quotePrefix="1" applyFill="1" applyBorder="1" applyAlignment="1"/>
    <xf numFmtId="0" fontId="34" fillId="0" borderId="0" xfId="0" applyFont="1"/>
    <xf numFmtId="16" fontId="19" fillId="5" borderId="2" xfId="0" applyNumberFormat="1" applyFont="1" applyFill="1" applyBorder="1" applyAlignment="1">
      <alignment horizontal="left" vertical="center" wrapText="1"/>
    </xf>
    <xf numFmtId="0" fontId="4" fillId="5" borderId="2" xfId="1" applyFill="1" applyBorder="1" applyAlignment="1">
      <alignment horizontal="left" vertical="center" wrapText="1"/>
    </xf>
    <xf numFmtId="14" fontId="0" fillId="5" borderId="0" xfId="0" applyNumberFormat="1" applyFill="1"/>
    <xf numFmtId="0" fontId="4" fillId="5" borderId="0" xfId="1" applyFill="1"/>
    <xf numFmtId="0" fontId="0" fillId="5" borderId="0" xfId="0" applyFill="1" applyBorder="1" applyAlignment="1">
      <alignment horizontal="center"/>
    </xf>
    <xf numFmtId="0" fontId="0" fillId="5" borderId="0" xfId="0" applyFill="1" applyAlignment="1"/>
    <xf numFmtId="0" fontId="20" fillId="0" borderId="0" xfId="0" applyFont="1"/>
    <xf numFmtId="0" fontId="0" fillId="0" borderId="0" xfId="0" applyFill="1"/>
    <xf numFmtId="0" fontId="23" fillId="0" borderId="0" xfId="0" applyFont="1" applyFill="1"/>
    <xf numFmtId="0" fontId="33" fillId="0" borderId="0" xfId="0" applyFont="1" applyFill="1" applyBorder="1"/>
    <xf numFmtId="0" fontId="24" fillId="0" borderId="0" xfId="0" applyFont="1" applyFill="1" applyBorder="1"/>
    <xf numFmtId="0" fontId="0" fillId="0" borderId="0" xfId="0" applyFill="1" applyBorder="1" applyAlignment="1">
      <alignment horizontal="right"/>
    </xf>
    <xf numFmtId="0" fontId="35" fillId="0" borderId="0" xfId="0" applyFont="1"/>
    <xf numFmtId="0" fontId="35" fillId="0" borderId="0" xfId="0" applyFont="1" applyBorder="1"/>
    <xf numFmtId="0" fontId="0" fillId="0" borderId="0" xfId="0" applyAlignment="1">
      <alignment horizontal="right"/>
    </xf>
    <xf numFmtId="0" fontId="0" fillId="0" borderId="20" xfId="0" applyBorder="1"/>
    <xf numFmtId="0" fontId="0" fillId="0" borderId="5" xfId="0" applyBorder="1"/>
    <xf numFmtId="0" fontId="0" fillId="0" borderId="4" xfId="0" applyBorder="1" applyAlignment="1">
      <alignment horizontal="right"/>
    </xf>
    <xf numFmtId="2" fontId="0" fillId="0" borderId="15" xfId="0" applyNumberFormat="1" applyBorder="1" applyAlignment="1">
      <alignment horizontal="centerContinuous"/>
    </xf>
    <xf numFmtId="0" fontId="0" fillId="0" borderId="8" xfId="0" applyBorder="1" applyAlignment="1">
      <alignment horizontal="left"/>
    </xf>
    <xf numFmtId="0" fontId="13" fillId="0" borderId="18" xfId="0" applyFont="1" applyFill="1" applyBorder="1" applyAlignment="1">
      <alignment horizontal="center" vertical="center" wrapText="1"/>
    </xf>
    <xf numFmtId="0" fontId="28" fillId="0" borderId="0" xfId="0" applyFont="1" applyFill="1" applyAlignment="1">
      <alignment horizontal="left" vertical="center"/>
    </xf>
    <xf numFmtId="0" fontId="32" fillId="0" borderId="0" xfId="0" applyFont="1" applyFill="1" applyBorder="1" applyAlignment="1">
      <alignment horizontal="left" vertical="top" wrapText="1"/>
    </xf>
    <xf numFmtId="0" fontId="0" fillId="0" borderId="0" xfId="0" quotePrefix="1" applyFill="1" applyBorder="1"/>
  </cellXfs>
  <cellStyles count="2">
    <cellStyle name="Hyperlink" xfId="1" builtinId="8"/>
    <cellStyle name="Normal" xfId="0" builtinId="0"/>
  </cellStyles>
  <dxfs count="162">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5700"/>
      </font>
      <fill>
        <patternFill>
          <bgColor theme="9" tint="0.59996337778862885"/>
        </patternFill>
      </fill>
    </dxf>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By</a:t>
            </a:r>
            <a:r>
              <a:rPr lang="en-US" baseline="0"/>
              <a:t> Question Type (% right, % wrong</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stacked"/>
        <c:varyColors val="0"/>
        <c:ser>
          <c:idx val="0"/>
          <c:order val="0"/>
          <c:tx>
            <c:v>pct correct</c:v>
          </c:tx>
          <c:spPr>
            <a:solidFill>
              <a:schemeClr val="accent1"/>
            </a:solidFill>
            <a:ln>
              <a:noFill/>
            </a:ln>
            <a:effectLst/>
          </c:spPr>
          <c:invertIfNegative val="0"/>
          <c:dLbls>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bg1"/>
                    </a:solidFill>
                    <a:latin typeface="+mn-lt"/>
                    <a:ea typeface="+mn-ea"/>
                    <a:cs typeface="+mn-cs"/>
                  </a:defRPr>
                </a:pPr>
                <a:endParaRPr lang="en-US"/>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multiLvlStrRef>
              <c:f>SC!$BE$8:$BT$8</c:f>
            </c:multiLvlStrRef>
          </c:cat>
          <c:val>
            <c:numRef>
              <c:f>SC!$BE$13:$BT$13</c:f>
            </c:numRef>
          </c:val>
          <c:extLst>
            <c:ext xmlns:c16="http://schemas.microsoft.com/office/drawing/2014/chart" uri="{C3380CC4-5D6E-409C-BE32-E72D297353CC}">
              <c16:uniqueId val="{00000003-2DC0-4F60-9815-E0469474E40C}"/>
            </c:ext>
          </c:extLst>
        </c:ser>
        <c:ser>
          <c:idx val="1"/>
          <c:order val="1"/>
          <c:tx>
            <c:v>pct wrong</c:v>
          </c:tx>
          <c:spPr>
            <a:solidFill>
              <a:schemeClr val="accent2"/>
            </a:solidFill>
            <a:ln>
              <a:noFill/>
            </a:ln>
            <a:effectLst/>
          </c:spPr>
          <c:invertIfNegative val="0"/>
          <c:val>
            <c:numRef>
              <c:f>SC!$BE$14:$BT$14</c:f>
            </c:numRef>
          </c:val>
          <c:extLst>
            <c:ext xmlns:c16="http://schemas.microsoft.com/office/drawing/2014/chart" uri="{C3380CC4-5D6E-409C-BE32-E72D297353CC}">
              <c16:uniqueId val="{00000004-2DC0-4F60-9815-E0469474E40C}"/>
            </c:ext>
          </c:extLst>
        </c:ser>
        <c:dLbls>
          <c:showLegendKey val="0"/>
          <c:showVal val="0"/>
          <c:showCatName val="0"/>
          <c:showSerName val="0"/>
          <c:showPercent val="0"/>
          <c:showBubbleSize val="0"/>
        </c:dLbls>
        <c:gapWidth val="150"/>
        <c:overlap val="100"/>
        <c:axId val="1639936224"/>
        <c:axId val="1639930864"/>
      </c:barChart>
      <c:catAx>
        <c:axId val="163993622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9930864"/>
        <c:crosses val="autoZero"/>
        <c:auto val="1"/>
        <c:lblAlgn val="ctr"/>
        <c:lblOffset val="100"/>
        <c:noMultiLvlLbl val="0"/>
      </c:catAx>
      <c:valAx>
        <c:axId val="1639930864"/>
        <c:scaling>
          <c:orientation val="minMax"/>
          <c:max val="1"/>
        </c:scaling>
        <c:delete val="0"/>
        <c:axPos val="l"/>
        <c:majorGridlines>
          <c:spPr>
            <a:ln w="9525" cap="flat" cmpd="sng" algn="ctr">
              <a:solidFill>
                <a:schemeClr val="tx1">
                  <a:lumMod val="15000"/>
                  <a:lumOff val="85000"/>
                </a:schemeClr>
              </a:solidFill>
              <a:round/>
            </a:ln>
            <a:effectLst/>
          </c:spPr>
        </c:majorGridlines>
        <c:numFmt formatCode="_(#,##0%_);\(#,##0%\);_(&quot;–&quot;_)_%;_(@_)_%"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639936224"/>
        <c:crosses val="autoZero"/>
        <c:crossBetween val="between"/>
      </c:valAx>
      <c:spPr>
        <a:noFill/>
        <a:ln>
          <a:noFill/>
        </a:ln>
        <a:effectLst/>
      </c:spPr>
    </c:plotArea>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SENTENCE CORRECTION:</a:t>
            </a:r>
          </a:p>
          <a:p>
            <a:pPr>
              <a:defRPr/>
            </a:pPr>
            <a:r>
              <a:rPr lang="en-US"/>
              <a:t>Time</a:t>
            </a:r>
            <a:r>
              <a:rPr lang="en-US" baseline="0"/>
              <a:t> (X axis) vs Pct of Questions Correct (Y axis)</a:t>
            </a:r>
            <a:endParaRPr lang="en-US"/>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700 level qs</c:v>
          </c:tx>
          <c:spPr>
            <a:ln w="19050" cap="rnd">
              <a:solidFill>
                <a:schemeClr val="accent1"/>
              </a:solidFill>
              <a:round/>
            </a:ln>
            <a:effectLst/>
          </c:spPr>
          <c:marker>
            <c:symbol val="circle"/>
            <c:size val="5"/>
            <c:spPr>
              <a:solidFill>
                <a:schemeClr val="accent1"/>
              </a:solidFill>
              <a:ln w="9525">
                <a:solidFill>
                  <a:schemeClr val="accent1"/>
                </a:solidFill>
              </a:ln>
              <a:effectLst/>
            </c:spPr>
          </c:marker>
          <c:xVal>
            <c:numRef>
              <c:f>SC!$CC$9:$CC$78</c:f>
              <c:numCache>
                <c:formatCode>General</c:formatCode>
                <c:ptCount val="70"/>
                <c:pt idx="0">
                  <c:v>0.5</c:v>
                </c:pt>
                <c:pt idx="1">
                  <c:v>0.6</c:v>
                </c:pt>
                <c:pt idx="2">
                  <c:v>0.7</c:v>
                </c:pt>
                <c:pt idx="3">
                  <c:v>0.79999999999999993</c:v>
                </c:pt>
                <c:pt idx="4">
                  <c:v>0.89999999999999991</c:v>
                </c:pt>
                <c:pt idx="5">
                  <c:v>0.99999999999999989</c:v>
                </c:pt>
                <c:pt idx="6">
                  <c:v>1.0999999999999999</c:v>
                </c:pt>
                <c:pt idx="7">
                  <c:v>1.2</c:v>
                </c:pt>
                <c:pt idx="8">
                  <c:v>1.3</c:v>
                </c:pt>
                <c:pt idx="9">
                  <c:v>1.4000000000000001</c:v>
                </c:pt>
                <c:pt idx="10">
                  <c:v>1.5000000000000002</c:v>
                </c:pt>
                <c:pt idx="11">
                  <c:v>1.6000000000000003</c:v>
                </c:pt>
                <c:pt idx="12">
                  <c:v>1.7000000000000004</c:v>
                </c:pt>
                <c:pt idx="13">
                  <c:v>1.8000000000000005</c:v>
                </c:pt>
                <c:pt idx="14">
                  <c:v>1.9000000000000006</c:v>
                </c:pt>
                <c:pt idx="15">
                  <c:v>2.0000000000000004</c:v>
                </c:pt>
                <c:pt idx="16">
                  <c:v>2.1000000000000005</c:v>
                </c:pt>
                <c:pt idx="17">
                  <c:v>2.2000000000000006</c:v>
                </c:pt>
                <c:pt idx="18">
                  <c:v>2.3000000000000007</c:v>
                </c:pt>
                <c:pt idx="19">
                  <c:v>2.4000000000000008</c:v>
                </c:pt>
                <c:pt idx="20">
                  <c:v>2.5000000000000009</c:v>
                </c:pt>
                <c:pt idx="21">
                  <c:v>2.600000000000001</c:v>
                </c:pt>
                <c:pt idx="22">
                  <c:v>2.7000000000000011</c:v>
                </c:pt>
                <c:pt idx="23">
                  <c:v>2.8000000000000012</c:v>
                </c:pt>
                <c:pt idx="24">
                  <c:v>2.9000000000000012</c:v>
                </c:pt>
                <c:pt idx="25">
                  <c:v>3.0000000000000013</c:v>
                </c:pt>
                <c:pt idx="26">
                  <c:v>3.1000000000000014</c:v>
                </c:pt>
                <c:pt idx="27">
                  <c:v>3.2000000000000015</c:v>
                </c:pt>
                <c:pt idx="28">
                  <c:v>3.3000000000000016</c:v>
                </c:pt>
                <c:pt idx="29">
                  <c:v>3.4000000000000017</c:v>
                </c:pt>
                <c:pt idx="30">
                  <c:v>3.5000000000000018</c:v>
                </c:pt>
                <c:pt idx="31">
                  <c:v>3.6000000000000019</c:v>
                </c:pt>
                <c:pt idx="32">
                  <c:v>3.700000000000002</c:v>
                </c:pt>
                <c:pt idx="33">
                  <c:v>3.800000000000002</c:v>
                </c:pt>
                <c:pt idx="34">
                  <c:v>3.9000000000000021</c:v>
                </c:pt>
                <c:pt idx="35">
                  <c:v>4.0000000000000018</c:v>
                </c:pt>
                <c:pt idx="36">
                  <c:v>4.1000000000000014</c:v>
                </c:pt>
                <c:pt idx="37">
                  <c:v>4.2000000000000011</c:v>
                </c:pt>
                <c:pt idx="38">
                  <c:v>4.3000000000000007</c:v>
                </c:pt>
                <c:pt idx="39">
                  <c:v>4.4000000000000004</c:v>
                </c:pt>
                <c:pt idx="40">
                  <c:v>4.5</c:v>
                </c:pt>
                <c:pt idx="41">
                  <c:v>4.5999999999999996</c:v>
                </c:pt>
                <c:pt idx="42">
                  <c:v>4.6999999999999993</c:v>
                </c:pt>
                <c:pt idx="43">
                  <c:v>4.7999999999999989</c:v>
                </c:pt>
                <c:pt idx="44">
                  <c:v>4.8999999999999986</c:v>
                </c:pt>
                <c:pt idx="45">
                  <c:v>4.9999999999999982</c:v>
                </c:pt>
                <c:pt idx="46">
                  <c:v>5.0999999999999979</c:v>
                </c:pt>
                <c:pt idx="47">
                  <c:v>5.1999999999999975</c:v>
                </c:pt>
                <c:pt idx="48">
                  <c:v>5.2999999999999972</c:v>
                </c:pt>
                <c:pt idx="49">
                  <c:v>5.3999999999999968</c:v>
                </c:pt>
                <c:pt idx="50">
                  <c:v>5.4999999999999964</c:v>
                </c:pt>
                <c:pt idx="51">
                  <c:v>5.5999999999999961</c:v>
                </c:pt>
                <c:pt idx="52">
                  <c:v>5.6999999999999957</c:v>
                </c:pt>
                <c:pt idx="53">
                  <c:v>5.7999999999999954</c:v>
                </c:pt>
                <c:pt idx="54">
                  <c:v>5.899999999999995</c:v>
                </c:pt>
                <c:pt idx="55">
                  <c:v>5.9999999999999947</c:v>
                </c:pt>
                <c:pt idx="56">
                  <c:v>6.0999999999999943</c:v>
                </c:pt>
                <c:pt idx="57">
                  <c:v>6.199999999999994</c:v>
                </c:pt>
                <c:pt idx="58">
                  <c:v>6.2999999999999936</c:v>
                </c:pt>
                <c:pt idx="59">
                  <c:v>6.3999999999999932</c:v>
                </c:pt>
                <c:pt idx="60">
                  <c:v>6.4999999999999929</c:v>
                </c:pt>
                <c:pt idx="61">
                  <c:v>6.5999999999999925</c:v>
                </c:pt>
                <c:pt idx="62">
                  <c:v>6.6999999999999922</c:v>
                </c:pt>
                <c:pt idx="63">
                  <c:v>6.7999999999999918</c:v>
                </c:pt>
                <c:pt idx="64">
                  <c:v>6.8999999999999915</c:v>
                </c:pt>
                <c:pt idx="65">
                  <c:v>6.9999999999999911</c:v>
                </c:pt>
                <c:pt idx="66">
                  <c:v>7.0999999999999908</c:v>
                </c:pt>
                <c:pt idx="67">
                  <c:v>7.1999999999999904</c:v>
                </c:pt>
                <c:pt idx="68">
                  <c:v>7.2999999999999901</c:v>
                </c:pt>
                <c:pt idx="69">
                  <c:v>7.3999999999999897</c:v>
                </c:pt>
              </c:numCache>
            </c:numRef>
          </c:xVal>
          <c:yVal>
            <c:numRef>
              <c:f>SC!$CE$9:$CE$78</c:f>
              <c:numCache>
                <c:formatCode>_(#,##0.0%_);\(#,##0.0%\);_("–"_)_%;_(@_)_%</c:formatCode>
                <c:ptCount val="70"/>
                <c:pt idx="0">
                  <c:v>0.59090909090909094</c:v>
                </c:pt>
                <c:pt idx="1">
                  <c:v>0.59090909090909094</c:v>
                </c:pt>
                <c:pt idx="2">
                  <c:v>0.58921161825726143</c:v>
                </c:pt>
                <c:pt idx="3">
                  <c:v>0.59166666666666667</c:v>
                </c:pt>
                <c:pt idx="4">
                  <c:v>0.59166666666666667</c:v>
                </c:pt>
                <c:pt idx="5">
                  <c:v>0.58995815899581594</c:v>
                </c:pt>
                <c:pt idx="6">
                  <c:v>0.58771929824561409</c:v>
                </c:pt>
                <c:pt idx="7">
                  <c:v>0.5855855855855856</c:v>
                </c:pt>
                <c:pt idx="8">
                  <c:v>0.58181818181818179</c:v>
                </c:pt>
                <c:pt idx="9">
                  <c:v>0.57603686635944695</c:v>
                </c:pt>
                <c:pt idx="10">
                  <c:v>0.5720930232558139</c:v>
                </c:pt>
                <c:pt idx="11">
                  <c:v>0.56459330143540665</c:v>
                </c:pt>
                <c:pt idx="12">
                  <c:v>0.55172413793103448</c:v>
                </c:pt>
                <c:pt idx="13">
                  <c:v>0.54822335025380708</c:v>
                </c:pt>
                <c:pt idx="14">
                  <c:v>0.54404145077720212</c:v>
                </c:pt>
                <c:pt idx="15">
                  <c:v>0.5401069518716578</c:v>
                </c:pt>
                <c:pt idx="16">
                  <c:v>0.5535714285714286</c:v>
                </c:pt>
                <c:pt idx="17">
                  <c:v>0.55128205128205132</c:v>
                </c:pt>
                <c:pt idx="18">
                  <c:v>0.55128205128205132</c:v>
                </c:pt>
                <c:pt idx="19">
                  <c:v>0.54966887417218546</c:v>
                </c:pt>
                <c:pt idx="20">
                  <c:v>0.54729729729729726</c:v>
                </c:pt>
                <c:pt idx="21">
                  <c:v>0.55223880597014929</c:v>
                </c:pt>
                <c:pt idx="22">
                  <c:v>0.54545454545454541</c:v>
                </c:pt>
                <c:pt idx="23">
                  <c:v>0.54471544715447151</c:v>
                </c:pt>
                <c:pt idx="24">
                  <c:v>0.54918032786885251</c:v>
                </c:pt>
                <c:pt idx="25">
                  <c:v>0.55462184873949583</c:v>
                </c:pt>
                <c:pt idx="26">
                  <c:v>0.52083333333333337</c:v>
                </c:pt>
                <c:pt idx="27">
                  <c:v>0.5161290322580645</c:v>
                </c:pt>
                <c:pt idx="28">
                  <c:v>0.50549450549450547</c:v>
                </c:pt>
                <c:pt idx="29">
                  <c:v>0.5</c:v>
                </c:pt>
                <c:pt idx="30">
                  <c:v>0.47619047619047616</c:v>
                </c:pt>
                <c:pt idx="31">
                  <c:v>0.47297297297297297</c:v>
                </c:pt>
                <c:pt idx="32">
                  <c:v>0.46478873239436619</c:v>
                </c:pt>
                <c:pt idx="33">
                  <c:v>0.45588235294117646</c:v>
                </c:pt>
                <c:pt idx="34">
                  <c:v>0.44615384615384618</c:v>
                </c:pt>
                <c:pt idx="35">
                  <c:v>0.4375</c:v>
                </c:pt>
                <c:pt idx="36">
                  <c:v>0.43137254901960786</c:v>
                </c:pt>
                <c:pt idx="37">
                  <c:v>0.42857142857142855</c:v>
                </c:pt>
                <c:pt idx="38">
                  <c:v>0.46511627906976744</c:v>
                </c:pt>
                <c:pt idx="39">
                  <c:v>0.42499999999999999</c:v>
                </c:pt>
                <c:pt idx="40">
                  <c:v>0.42105263157894735</c:v>
                </c:pt>
                <c:pt idx="41">
                  <c:v>0.375</c:v>
                </c:pt>
                <c:pt idx="42">
                  <c:v>0.38709677419354838</c:v>
                </c:pt>
                <c:pt idx="43">
                  <c:v>0.30769230769230771</c:v>
                </c:pt>
                <c:pt idx="44">
                  <c:v>0.29166666666666669</c:v>
                </c:pt>
                <c:pt idx="45">
                  <c:v>0.29166666666666669</c:v>
                </c:pt>
                <c:pt idx="46">
                  <c:v>0.3</c:v>
                </c:pt>
                <c:pt idx="47">
                  <c:v>0.27777777777777779</c:v>
                </c:pt>
                <c:pt idx="48">
                  <c:v>0.27777777777777779</c:v>
                </c:pt>
                <c:pt idx="49">
                  <c:v>0.27777777777777779</c:v>
                </c:pt>
                <c:pt idx="50">
                  <c:v>0.27777777777777779</c:v>
                </c:pt>
                <c:pt idx="51">
                  <c:v>0.3125</c:v>
                </c:pt>
                <c:pt idx="52">
                  <c:v>0.33333333333333331</c:v>
                </c:pt>
                <c:pt idx="53">
                  <c:v>0.33333333333333331</c:v>
                </c:pt>
                <c:pt idx="54">
                  <c:v>0.2857142857142857</c:v>
                </c:pt>
                <c:pt idx="55">
                  <c:v>0.23076923076923078</c:v>
                </c:pt>
                <c:pt idx="56">
                  <c:v>0.2857142857142857</c:v>
                </c:pt>
                <c:pt idx="57">
                  <c:v>0.2857142857142857</c:v>
                </c:pt>
                <c:pt idx="58">
                  <c:v>0.2857142857142857</c:v>
                </c:pt>
                <c:pt idx="59">
                  <c:v>0.2857142857142857</c:v>
                </c:pt>
                <c:pt idx="60">
                  <c:v>0.2857142857142857</c:v>
                </c:pt>
                <c:pt idx="61">
                  <c:v>0.16666666666666666</c:v>
                </c:pt>
                <c:pt idx="62">
                  <c:v>0.16666666666666666</c:v>
                </c:pt>
                <c:pt idx="63">
                  <c:v>0.25</c:v>
                </c:pt>
                <c:pt idx="64">
                  <c:v>0</c:v>
                </c:pt>
                <c:pt idx="65">
                  <c:v>0</c:v>
                </c:pt>
                <c:pt idx="66">
                  <c:v>0</c:v>
                </c:pt>
                <c:pt idx="67">
                  <c:v>0</c:v>
                </c:pt>
                <c:pt idx="68">
                  <c:v>0</c:v>
                </c:pt>
                <c:pt idx="69">
                  <c:v>0</c:v>
                </c:pt>
              </c:numCache>
            </c:numRef>
          </c:yVal>
          <c:smooth val="1"/>
          <c:extLst>
            <c:ext xmlns:c16="http://schemas.microsoft.com/office/drawing/2014/chart" uri="{C3380CC4-5D6E-409C-BE32-E72D297353CC}">
              <c16:uniqueId val="{00000000-9956-4736-A644-8A0E2DE48354}"/>
            </c:ext>
          </c:extLst>
        </c:ser>
        <c:ser>
          <c:idx val="1"/>
          <c:order val="1"/>
          <c:tx>
            <c:v>600 level qs</c:v>
          </c:tx>
          <c:spPr>
            <a:ln w="19050" cap="rnd">
              <a:solidFill>
                <a:schemeClr val="accent2"/>
              </a:solidFill>
              <a:round/>
            </a:ln>
            <a:effectLst/>
          </c:spPr>
          <c:marker>
            <c:symbol val="circle"/>
            <c:size val="5"/>
            <c:spPr>
              <a:solidFill>
                <a:schemeClr val="accent2"/>
              </a:solidFill>
              <a:ln w="9525">
                <a:solidFill>
                  <a:schemeClr val="accent2"/>
                </a:solidFill>
              </a:ln>
              <a:effectLst/>
            </c:spPr>
          </c:marker>
          <c:xVal>
            <c:numRef>
              <c:f>SC!$CC$9:$CC$78</c:f>
              <c:numCache>
                <c:formatCode>General</c:formatCode>
                <c:ptCount val="70"/>
                <c:pt idx="0">
                  <c:v>0.5</c:v>
                </c:pt>
                <c:pt idx="1">
                  <c:v>0.6</c:v>
                </c:pt>
                <c:pt idx="2">
                  <c:v>0.7</c:v>
                </c:pt>
                <c:pt idx="3">
                  <c:v>0.79999999999999993</c:v>
                </c:pt>
                <c:pt idx="4">
                  <c:v>0.89999999999999991</c:v>
                </c:pt>
                <c:pt idx="5">
                  <c:v>0.99999999999999989</c:v>
                </c:pt>
                <c:pt idx="6">
                  <c:v>1.0999999999999999</c:v>
                </c:pt>
                <c:pt idx="7">
                  <c:v>1.2</c:v>
                </c:pt>
                <c:pt idx="8">
                  <c:v>1.3</c:v>
                </c:pt>
                <c:pt idx="9">
                  <c:v>1.4000000000000001</c:v>
                </c:pt>
                <c:pt idx="10">
                  <c:v>1.5000000000000002</c:v>
                </c:pt>
                <c:pt idx="11">
                  <c:v>1.6000000000000003</c:v>
                </c:pt>
                <c:pt idx="12">
                  <c:v>1.7000000000000004</c:v>
                </c:pt>
                <c:pt idx="13">
                  <c:v>1.8000000000000005</c:v>
                </c:pt>
                <c:pt idx="14">
                  <c:v>1.9000000000000006</c:v>
                </c:pt>
                <c:pt idx="15">
                  <c:v>2.0000000000000004</c:v>
                </c:pt>
                <c:pt idx="16">
                  <c:v>2.1000000000000005</c:v>
                </c:pt>
                <c:pt idx="17">
                  <c:v>2.2000000000000006</c:v>
                </c:pt>
                <c:pt idx="18">
                  <c:v>2.3000000000000007</c:v>
                </c:pt>
                <c:pt idx="19">
                  <c:v>2.4000000000000008</c:v>
                </c:pt>
                <c:pt idx="20">
                  <c:v>2.5000000000000009</c:v>
                </c:pt>
                <c:pt idx="21">
                  <c:v>2.600000000000001</c:v>
                </c:pt>
                <c:pt idx="22">
                  <c:v>2.7000000000000011</c:v>
                </c:pt>
                <c:pt idx="23">
                  <c:v>2.8000000000000012</c:v>
                </c:pt>
                <c:pt idx="24">
                  <c:v>2.9000000000000012</c:v>
                </c:pt>
                <c:pt idx="25">
                  <c:v>3.0000000000000013</c:v>
                </c:pt>
                <c:pt idx="26">
                  <c:v>3.1000000000000014</c:v>
                </c:pt>
                <c:pt idx="27">
                  <c:v>3.2000000000000015</c:v>
                </c:pt>
                <c:pt idx="28">
                  <c:v>3.3000000000000016</c:v>
                </c:pt>
                <c:pt idx="29">
                  <c:v>3.4000000000000017</c:v>
                </c:pt>
                <c:pt idx="30">
                  <c:v>3.5000000000000018</c:v>
                </c:pt>
                <c:pt idx="31">
                  <c:v>3.6000000000000019</c:v>
                </c:pt>
                <c:pt idx="32">
                  <c:v>3.700000000000002</c:v>
                </c:pt>
                <c:pt idx="33">
                  <c:v>3.800000000000002</c:v>
                </c:pt>
                <c:pt idx="34">
                  <c:v>3.9000000000000021</c:v>
                </c:pt>
                <c:pt idx="35">
                  <c:v>4.0000000000000018</c:v>
                </c:pt>
                <c:pt idx="36">
                  <c:v>4.1000000000000014</c:v>
                </c:pt>
                <c:pt idx="37">
                  <c:v>4.2000000000000011</c:v>
                </c:pt>
                <c:pt idx="38">
                  <c:v>4.3000000000000007</c:v>
                </c:pt>
                <c:pt idx="39">
                  <c:v>4.4000000000000004</c:v>
                </c:pt>
                <c:pt idx="40">
                  <c:v>4.5</c:v>
                </c:pt>
                <c:pt idx="41">
                  <c:v>4.5999999999999996</c:v>
                </c:pt>
                <c:pt idx="42">
                  <c:v>4.6999999999999993</c:v>
                </c:pt>
                <c:pt idx="43">
                  <c:v>4.7999999999999989</c:v>
                </c:pt>
                <c:pt idx="44">
                  <c:v>4.8999999999999986</c:v>
                </c:pt>
                <c:pt idx="45">
                  <c:v>4.9999999999999982</c:v>
                </c:pt>
                <c:pt idx="46">
                  <c:v>5.0999999999999979</c:v>
                </c:pt>
                <c:pt idx="47">
                  <c:v>5.1999999999999975</c:v>
                </c:pt>
                <c:pt idx="48">
                  <c:v>5.2999999999999972</c:v>
                </c:pt>
                <c:pt idx="49">
                  <c:v>5.3999999999999968</c:v>
                </c:pt>
                <c:pt idx="50">
                  <c:v>5.4999999999999964</c:v>
                </c:pt>
                <c:pt idx="51">
                  <c:v>5.5999999999999961</c:v>
                </c:pt>
                <c:pt idx="52">
                  <c:v>5.6999999999999957</c:v>
                </c:pt>
                <c:pt idx="53">
                  <c:v>5.7999999999999954</c:v>
                </c:pt>
                <c:pt idx="54">
                  <c:v>5.899999999999995</c:v>
                </c:pt>
                <c:pt idx="55">
                  <c:v>5.9999999999999947</c:v>
                </c:pt>
                <c:pt idx="56">
                  <c:v>6.0999999999999943</c:v>
                </c:pt>
                <c:pt idx="57">
                  <c:v>6.199999999999994</c:v>
                </c:pt>
                <c:pt idx="58">
                  <c:v>6.2999999999999936</c:v>
                </c:pt>
                <c:pt idx="59">
                  <c:v>6.3999999999999932</c:v>
                </c:pt>
                <c:pt idx="60">
                  <c:v>6.4999999999999929</c:v>
                </c:pt>
                <c:pt idx="61">
                  <c:v>6.5999999999999925</c:v>
                </c:pt>
                <c:pt idx="62">
                  <c:v>6.6999999999999922</c:v>
                </c:pt>
                <c:pt idx="63">
                  <c:v>6.7999999999999918</c:v>
                </c:pt>
                <c:pt idx="64">
                  <c:v>6.8999999999999915</c:v>
                </c:pt>
                <c:pt idx="65">
                  <c:v>6.9999999999999911</c:v>
                </c:pt>
                <c:pt idx="66">
                  <c:v>7.0999999999999908</c:v>
                </c:pt>
                <c:pt idx="67">
                  <c:v>7.1999999999999904</c:v>
                </c:pt>
                <c:pt idx="68">
                  <c:v>7.2999999999999901</c:v>
                </c:pt>
                <c:pt idx="69">
                  <c:v>7.3999999999999897</c:v>
                </c:pt>
              </c:numCache>
            </c:numRef>
          </c:xVal>
          <c:yVal>
            <c:numRef>
              <c:f>SC!$CG$9:$CG$78</c:f>
              <c:numCache>
                <c:formatCode>_(#,##0.0%_);\(#,##0.0%\);_("–"_)_%;_(@_)_%</c:formatCode>
                <c:ptCount val="70"/>
                <c:pt idx="0">
                  <c:v>0.8867924528301887</c:v>
                </c:pt>
                <c:pt idx="1">
                  <c:v>0.8867924528301887</c:v>
                </c:pt>
                <c:pt idx="2">
                  <c:v>0.8867924528301887</c:v>
                </c:pt>
                <c:pt idx="3">
                  <c:v>0.88461538461538458</c:v>
                </c:pt>
                <c:pt idx="4">
                  <c:v>0.88461538461538458</c:v>
                </c:pt>
                <c:pt idx="5">
                  <c:v>0.88</c:v>
                </c:pt>
                <c:pt idx="6">
                  <c:v>0.87755102040816324</c:v>
                </c:pt>
                <c:pt idx="7">
                  <c:v>0.87234042553191493</c:v>
                </c:pt>
                <c:pt idx="8">
                  <c:v>0.86956521739130432</c:v>
                </c:pt>
                <c:pt idx="9">
                  <c:v>0.8666666666666667</c:v>
                </c:pt>
                <c:pt idx="10">
                  <c:v>0.8666666666666667</c:v>
                </c:pt>
                <c:pt idx="11">
                  <c:v>0.8666666666666667</c:v>
                </c:pt>
                <c:pt idx="12">
                  <c:v>0.8571428571428571</c:v>
                </c:pt>
                <c:pt idx="13">
                  <c:v>0.875</c:v>
                </c:pt>
                <c:pt idx="14">
                  <c:v>0.87179487179487181</c:v>
                </c:pt>
                <c:pt idx="15">
                  <c:v>0.86842105263157898</c:v>
                </c:pt>
                <c:pt idx="16">
                  <c:v>0.84375</c:v>
                </c:pt>
                <c:pt idx="17">
                  <c:v>0.82758620689655171</c:v>
                </c:pt>
                <c:pt idx="18">
                  <c:v>0.81481481481481477</c:v>
                </c:pt>
                <c:pt idx="19">
                  <c:v>0.80769230769230771</c:v>
                </c:pt>
                <c:pt idx="20">
                  <c:v>0.8</c:v>
                </c:pt>
                <c:pt idx="21">
                  <c:v>0.76190476190476186</c:v>
                </c:pt>
                <c:pt idx="22">
                  <c:v>0.73684210526315785</c:v>
                </c:pt>
                <c:pt idx="23">
                  <c:v>0.76470588235294112</c:v>
                </c:pt>
                <c:pt idx="24">
                  <c:v>0.73333333333333328</c:v>
                </c:pt>
                <c:pt idx="25">
                  <c:v>0.73333333333333328</c:v>
                </c:pt>
                <c:pt idx="26">
                  <c:v>0.69230769230769229</c:v>
                </c:pt>
                <c:pt idx="27">
                  <c:v>0.72727272727272729</c:v>
                </c:pt>
                <c:pt idx="28">
                  <c:v>0.66666666666666663</c:v>
                </c:pt>
                <c:pt idx="29">
                  <c:v>0.5714285714285714</c:v>
                </c:pt>
                <c:pt idx="30">
                  <c:v>0.5</c:v>
                </c:pt>
                <c:pt idx="31">
                  <c:v>0.4</c:v>
                </c:pt>
                <c:pt idx="32">
                  <c:v>0.4</c:v>
                </c:pt>
                <c:pt idx="33">
                  <c:v>0.25</c:v>
                </c:pt>
                <c:pt idx="34">
                  <c:v>0.25</c:v>
                </c:pt>
                <c:pt idx="35">
                  <c:v>0.25</c:v>
                </c:pt>
                <c:pt idx="36">
                  <c:v>0.25</c:v>
                </c:pt>
                <c:pt idx="37">
                  <c:v>0</c:v>
                </c:pt>
                <c:pt idx="38">
                  <c:v>0</c:v>
                </c:pt>
                <c:pt idx="39">
                  <c:v>0</c:v>
                </c:pt>
                <c:pt idx="40">
                  <c:v>0</c:v>
                </c:pt>
                <c:pt idx="41">
                  <c:v>0</c:v>
                </c:pt>
                <c:pt idx="42">
                  <c:v>0</c:v>
                </c:pt>
                <c:pt idx="43">
                  <c:v>0</c:v>
                </c:pt>
                <c:pt idx="44">
                  <c:v>0</c:v>
                </c:pt>
                <c:pt idx="45">
                  <c:v>0</c:v>
                </c:pt>
                <c:pt idx="46">
                  <c:v>0</c:v>
                </c:pt>
                <c:pt idx="47">
                  <c:v>0</c:v>
                </c:pt>
                <c:pt idx="48">
                  <c:v>0</c:v>
                </c:pt>
                <c:pt idx="49">
                  <c:v>0</c:v>
                </c:pt>
                <c:pt idx="50">
                  <c:v>0</c:v>
                </c:pt>
                <c:pt idx="51">
                  <c:v>0</c:v>
                </c:pt>
                <c:pt idx="52">
                  <c:v>0</c:v>
                </c:pt>
                <c:pt idx="53">
                  <c:v>0</c:v>
                </c:pt>
                <c:pt idx="54">
                  <c:v>0</c:v>
                </c:pt>
                <c:pt idx="55">
                  <c:v>0</c:v>
                </c:pt>
                <c:pt idx="56">
                  <c:v>0</c:v>
                </c:pt>
                <c:pt idx="57">
                  <c:v>0</c:v>
                </c:pt>
                <c:pt idx="58">
                  <c:v>0</c:v>
                </c:pt>
                <c:pt idx="59">
                  <c:v>0</c:v>
                </c:pt>
                <c:pt idx="60">
                  <c:v>0</c:v>
                </c:pt>
                <c:pt idx="61">
                  <c:v>0</c:v>
                </c:pt>
                <c:pt idx="62">
                  <c:v>0</c:v>
                </c:pt>
                <c:pt idx="63">
                  <c:v>0</c:v>
                </c:pt>
                <c:pt idx="64">
                  <c:v>0</c:v>
                </c:pt>
                <c:pt idx="65">
                  <c:v>0</c:v>
                </c:pt>
                <c:pt idx="66">
                  <c:v>0</c:v>
                </c:pt>
                <c:pt idx="67">
                  <c:v>0</c:v>
                </c:pt>
                <c:pt idx="68">
                  <c:v>0</c:v>
                </c:pt>
                <c:pt idx="69">
                  <c:v>0</c:v>
                </c:pt>
              </c:numCache>
            </c:numRef>
          </c:yVal>
          <c:smooth val="1"/>
          <c:extLst>
            <c:ext xmlns:c16="http://schemas.microsoft.com/office/drawing/2014/chart" uri="{C3380CC4-5D6E-409C-BE32-E72D297353CC}">
              <c16:uniqueId val="{00000001-9956-4736-A644-8A0E2DE48354}"/>
            </c:ext>
          </c:extLst>
        </c:ser>
        <c:dLbls>
          <c:showLegendKey val="0"/>
          <c:showVal val="0"/>
          <c:showCatName val="0"/>
          <c:showSerName val="0"/>
          <c:showPercent val="0"/>
          <c:showBubbleSize val="0"/>
        </c:dLbls>
        <c:axId val="498400944"/>
        <c:axId val="498401360"/>
      </c:scatterChart>
      <c:valAx>
        <c:axId val="498400944"/>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8401360"/>
        <c:crosses val="autoZero"/>
        <c:crossBetween val="midCat"/>
      </c:valAx>
      <c:valAx>
        <c:axId val="498401360"/>
        <c:scaling>
          <c:orientation val="minMax"/>
        </c:scaling>
        <c:delete val="0"/>
        <c:axPos val="l"/>
        <c:majorGridlines>
          <c:spPr>
            <a:ln w="9525" cap="flat" cmpd="sng" algn="ctr">
              <a:solidFill>
                <a:schemeClr val="tx1">
                  <a:lumMod val="15000"/>
                  <a:lumOff val="85000"/>
                </a:schemeClr>
              </a:solidFill>
              <a:round/>
            </a:ln>
            <a:effectLst/>
          </c:spPr>
        </c:majorGridlines>
        <c:numFmt formatCode="_(#,##0.0%_);\(#,##0.0%\);_(&quot;–&quot;_)_%;_(@_)_%"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98400944"/>
        <c:crosses val="autoZero"/>
        <c:crossBetween val="midCat"/>
        <c:majorUnit val="5.000000000000001E-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9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56</xdr:col>
      <xdr:colOff>133350</xdr:colOff>
      <xdr:row>4</xdr:row>
      <xdr:rowOff>0</xdr:rowOff>
    </xdr:from>
    <xdr:to>
      <xdr:col>68</xdr:col>
      <xdr:colOff>304800</xdr:colOff>
      <xdr:row>7</xdr:row>
      <xdr:rowOff>14288</xdr:rowOff>
    </xdr:to>
    <xdr:graphicFrame macro="">
      <xdr:nvGraphicFramePr>
        <xdr:cNvPr id="2" name="Chart 1">
          <a:extLst>
            <a:ext uri="{FF2B5EF4-FFF2-40B4-BE49-F238E27FC236}">
              <a16:creationId xmlns:a16="http://schemas.microsoft.com/office/drawing/2014/main" id="{8FDD06FC-8ADD-4790-9DDE-C8FE92181383}"/>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16</xdr:col>
      <xdr:colOff>274674</xdr:colOff>
      <xdr:row>23</xdr:row>
      <xdr:rowOff>155121</xdr:rowOff>
    </xdr:to>
    <xdr:graphicFrame macro="">
      <xdr:nvGraphicFramePr>
        <xdr:cNvPr id="2" name="Chart 1">
          <a:extLst>
            <a:ext uri="{FF2B5EF4-FFF2-40B4-BE49-F238E27FC236}">
              <a16:creationId xmlns:a16="http://schemas.microsoft.com/office/drawing/2014/main" id="{6A494BB2-BA5E-431F-B74D-4352AAE4EE39}"/>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522" Type="http://schemas.openxmlformats.org/officeDocument/2006/relationships/hyperlink" Target="https://gmatclub.com/forum/pablo-picasso-the-late-spanish-painter-credited-african-art-with-21487.html" TargetMode="External"/><Relationship Id="rId21" Type="http://schemas.openxmlformats.org/officeDocument/2006/relationships/hyperlink" Target="https://gmatclub.com/forum/keeping-a-daily-journal-improves-the-organization-of-one-s-thoughts-368097.html" TargetMode="External"/><Relationship Id="rId170" Type="http://schemas.openxmlformats.org/officeDocument/2006/relationships/hyperlink" Target="https://gmatclub.com/forum/doctors-recommend-that-an-injured-person-refrains-from-any-physical-361170.html" TargetMode="External"/><Relationship Id="rId268" Type="http://schemas.openxmlformats.org/officeDocument/2006/relationships/hyperlink" Target="https://gmatclub.com/forum/herbivores-form-an-important-link-in-the-food-chain-as-they-transforme-354661.html" TargetMode="External"/><Relationship Id="rId475" Type="http://schemas.openxmlformats.org/officeDocument/2006/relationships/hyperlink" Target="https://gmatclub.com/forum/the-rules-of-engagement-under-which-a-border-patrol-station-can-decide-342535.html" TargetMode="External"/><Relationship Id="rId682" Type="http://schemas.openxmlformats.org/officeDocument/2006/relationships/hyperlink" Target="https://gmatclub.com/forum/in-the-early-1960s-shortly-after-lasers-were-invented-robert-forward-331611.html" TargetMode="External"/><Relationship Id="rId128" Type="http://schemas.openxmlformats.org/officeDocument/2006/relationships/hyperlink" Target="https://gmatclub.com/forum/according-to-the-results-of-a-recent-survey-environmental-degradation-364735.html" TargetMode="External"/><Relationship Id="rId335" Type="http://schemas.openxmlformats.org/officeDocument/2006/relationships/hyperlink" Target="https://gmatclub.com/forum/unable-to-walk-without-assistance-radio-provided-franklin-roosevelt-352654.html" TargetMode="External"/><Relationship Id="rId542" Type="http://schemas.openxmlformats.org/officeDocument/2006/relationships/hyperlink" Target="https://gmatclub.com/forum/improved-sonar-technology-together-with-less-stringent-quotas-accoun-340097.html" TargetMode="External"/><Relationship Id="rId987" Type="http://schemas.openxmlformats.org/officeDocument/2006/relationships/hyperlink" Target="https://gmatclub.com/forum/modern-historians-have-challenged-the-common-belief-that-suicide-rates-316297.html" TargetMode="External"/><Relationship Id="rId1172" Type="http://schemas.openxmlformats.org/officeDocument/2006/relationships/hyperlink" Target="https://gmatclub.com/forum/mostly-comprised-of-smaller-songbirds-the-largest-member-of-the-order-298372.html" TargetMode="External"/><Relationship Id="rId402" Type="http://schemas.openxmlformats.org/officeDocument/2006/relationships/hyperlink" Target="https://gmatclub.com/forum/a-letter-by-john-keats-written-in-the-same-year-as-ode-on-a-grecian-344506.html" TargetMode="External"/><Relationship Id="rId847" Type="http://schemas.openxmlformats.org/officeDocument/2006/relationships/hyperlink" Target="https://gmatclub.com/forum/watching-jonathan-demme-s-2004-documentary-the-agronomist-is-both-a-324523.html" TargetMode="External"/><Relationship Id="rId1032" Type="http://schemas.openxmlformats.org/officeDocument/2006/relationships/hyperlink" Target="https://gmatclub.com/forum/plunging-prices-are-revealing-the-extent-to-which-nations-hailed-in-r-310534.html" TargetMode="External"/><Relationship Id="rId1477" Type="http://schemas.openxmlformats.org/officeDocument/2006/relationships/hyperlink" Target="https://gmatclub.com/forum/in-the-field-of-eugenics-geneticists-have-thoroughly-scrutinized-the-172531.html" TargetMode="External"/><Relationship Id="rId1684" Type="http://schemas.openxmlformats.org/officeDocument/2006/relationships/hyperlink" Target="https://gmatclub.com/forum/topic74181.html" TargetMode="External"/><Relationship Id="rId707" Type="http://schemas.openxmlformats.org/officeDocument/2006/relationships/hyperlink" Target="https://gmatclub.com/forum/thoreau-finds-the-behavior-of-warring-ants-analogous-with-that-in-warr-332694.html" TargetMode="External"/><Relationship Id="rId914" Type="http://schemas.openxmlformats.org/officeDocument/2006/relationships/hyperlink" Target="https://gmatclub.com/forum/the-local-chapter-of-the-bike-riders-association-has-repeatedly-raile-322599.html" TargetMode="External"/><Relationship Id="rId1337" Type="http://schemas.openxmlformats.org/officeDocument/2006/relationships/hyperlink" Target="https://gmatclub.com/forum/the-public-s-general-concern-about-the-solvency-of-the-social-security-286919.html" TargetMode="External"/><Relationship Id="rId1544" Type="http://schemas.openxmlformats.org/officeDocument/2006/relationships/hyperlink" Target="https://gmatclub.com/forum/the-united-states-petroleum-industry-s-cost-to-meet-environmental-regu-64021.html" TargetMode="External"/><Relationship Id="rId43" Type="http://schemas.openxmlformats.org/officeDocument/2006/relationships/hyperlink" Target="https://gmatclub.com/forum/resigned-to-accept-his-disqualification-from-the-olympic-trials-there-369520.html" TargetMode="External"/><Relationship Id="rId1404" Type="http://schemas.openxmlformats.org/officeDocument/2006/relationships/hyperlink" Target="https://gmatclub.com/forum/americans-have-a-difficult-time-understanding-the-inability-289313.html" TargetMode="External"/><Relationship Id="rId1611" Type="http://schemas.openxmlformats.org/officeDocument/2006/relationships/hyperlink" Target="https://gmatclub.com/forum/topic70500.html" TargetMode="External"/><Relationship Id="rId192" Type="http://schemas.openxmlformats.org/officeDocument/2006/relationships/hyperlink" Target="https://gmatclub.com/forum/in-1999-biologist-ted-case-concluded-that-the-lack-of-aggression-amon-362960.html" TargetMode="External"/><Relationship Id="rId497" Type="http://schemas.openxmlformats.org/officeDocument/2006/relationships/hyperlink" Target="https://gmatclub.com/forum/a-majority-of-society-argues-that-neither-technology-nor-genetics-343790.html" TargetMode="External"/><Relationship Id="rId357" Type="http://schemas.openxmlformats.org/officeDocument/2006/relationships/hyperlink" Target="https://gmatclub.com/forum/a-vocal-opponent-of-the-unequal-distribution-of-wealth-the-itinerant-347926.html" TargetMode="External"/><Relationship Id="rId1194" Type="http://schemas.openxmlformats.org/officeDocument/2006/relationships/hyperlink" Target="https://gmatclub.com/forum/seeming-to-be-the-only-organization-fighting-for-the-rights-of-poor-281129.html" TargetMode="External"/><Relationship Id="rId217" Type="http://schemas.openxmlformats.org/officeDocument/2006/relationships/hyperlink" Target="https://gmatclub.com/forum/experts-recommend-that-one-visit-one-s-dentist-two-times-a-year-357326.html" TargetMode="External"/><Relationship Id="rId564" Type="http://schemas.openxmlformats.org/officeDocument/2006/relationships/hyperlink" Target="https://gmatclub.com/forum/hans-krasa-had-only-begun-to-emerge-as-a-celebrated-composer-having-w-336152.html" TargetMode="External"/><Relationship Id="rId771" Type="http://schemas.openxmlformats.org/officeDocument/2006/relationships/hyperlink" Target="https://gmatclub.com/forum/higher-education-in-the-united-states-has-undergone-radical-changes-ov-325982.html" TargetMode="External"/><Relationship Id="rId869" Type="http://schemas.openxmlformats.org/officeDocument/2006/relationships/hyperlink" Target="https://gmatclub.com/forum/the-bystanders-were-convinced-that-a-crime-has-been-in-progress-as-320167.html" TargetMode="External"/><Relationship Id="rId1499" Type="http://schemas.openxmlformats.org/officeDocument/2006/relationships/hyperlink" Target="https://www.manhattanprep.com/gmat/onlineexams/cat_disp.cfm?act=IR_Run&amp;IR_Act=cat_rev_Qview&amp;questionid=3281" TargetMode="External"/><Relationship Id="rId424" Type="http://schemas.openxmlformats.org/officeDocument/2006/relationships/hyperlink" Target="https://gmatclub.com/forum/finding-the-view-from-the-mountains-fascinating-all-that-was-there-to-345736.html" TargetMode="External"/><Relationship Id="rId631" Type="http://schemas.openxmlformats.org/officeDocument/2006/relationships/hyperlink" Target="https://gmatclub.com/forum/researchers-at-thinksoft-say-they-will-be-able-to-make-computers-that-334151.html" TargetMode="External"/><Relationship Id="rId729" Type="http://schemas.openxmlformats.org/officeDocument/2006/relationships/hyperlink" Target="https://gmatclub.com/forum/once-there-was-the-british-conquest-in-1917-and-the-subsequent-establi-329043.html" TargetMode="External"/><Relationship Id="rId1054" Type="http://schemas.openxmlformats.org/officeDocument/2006/relationships/hyperlink" Target="https://gmatclub.com/forum/topic307743.html" TargetMode="External"/><Relationship Id="rId1261" Type="http://schemas.openxmlformats.org/officeDocument/2006/relationships/hyperlink" Target="https://gmatclub.com/forum/the-residents-opposition-to-the-spraying-program-has-rekindled-284053.html" TargetMode="External"/><Relationship Id="rId1359" Type="http://schemas.openxmlformats.org/officeDocument/2006/relationships/hyperlink" Target="https://gmatclub.com/forum/the-jamaican-senate-has-determined-that-the-prime-minister-be-tasked-with-appointing-287702.html" TargetMode="External"/><Relationship Id="rId936" Type="http://schemas.openxmlformats.org/officeDocument/2006/relationships/hyperlink" Target="https://gmatclub.com/forum/in-addition-to-winning-the-nobel-prize-in-physics-for-his-accomplishme-318365.html" TargetMode="External"/><Relationship Id="rId1121" Type="http://schemas.openxmlformats.org/officeDocument/2006/relationships/hyperlink" Target="https://gmatclub.com/forum/one-study-has-indicated-that-if-the-marriage-patterns-of-1960-were-imp-303413.html" TargetMode="External"/><Relationship Id="rId1219" Type="http://schemas.openxmlformats.org/officeDocument/2006/relationships/hyperlink" Target="https://gmatclub.com/forum/roy-wilkins-was-among-the-last-of-a-generation-of-civil-rights-activists-who-led-the-nation-through-decades-of-change-282189.html" TargetMode="External"/><Relationship Id="rId1566" Type="http://schemas.openxmlformats.org/officeDocument/2006/relationships/hyperlink" Target="https://gmatclub.com/forum/critical-thinking-instruction-is-predicated-on-two-assumptions-that-239350.html" TargetMode="External"/><Relationship Id="rId65" Type="http://schemas.openxmlformats.org/officeDocument/2006/relationships/hyperlink" Target="https://gmatclub.com/forum/the-brehon-laws-which-governed-everyday-life-in-ireland-as-early-as-365845.html" TargetMode="External"/><Relationship Id="rId1426" Type="http://schemas.openxmlformats.org/officeDocument/2006/relationships/hyperlink" Target="https://gmatclub.com/forum/heavy-commitment-by-an-executive-to-a-course-of-action-especially-if-10136.html" TargetMode="External"/><Relationship Id="rId1633" Type="http://schemas.openxmlformats.org/officeDocument/2006/relationships/hyperlink" Target="https://gmatclub.com/forum/topic47845.html" TargetMode="External"/><Relationship Id="rId1700" Type="http://schemas.openxmlformats.org/officeDocument/2006/relationships/hyperlink" Target="https://gmatclub.com/forum/topic82305.html" TargetMode="External"/><Relationship Id="rId281" Type="http://schemas.openxmlformats.org/officeDocument/2006/relationships/hyperlink" Target="https://gmatclub.com/forum/although-mathematical-physics-are-not-the-same-as-physical-mathematics-355210.html" TargetMode="External"/><Relationship Id="rId141" Type="http://schemas.openxmlformats.org/officeDocument/2006/relationships/hyperlink" Target="https://gmatclub.com/forum/a-month-ago-a-well-respected-sell-side-analyst-released-a-report-pred-365285.html" TargetMode="External"/><Relationship Id="rId379" Type="http://schemas.openxmlformats.org/officeDocument/2006/relationships/hyperlink" Target="https://gmatclub.com/forum/a-judge-overseeing-the-bankruptcy-proceedings-of-panacea-the-maker-of-349313.html" TargetMode="External"/><Relationship Id="rId586" Type="http://schemas.openxmlformats.org/officeDocument/2006/relationships/hyperlink" Target="https://gmatclub.com/forum/the-internal-revenue-service-has-directed-that-taxpayers-who-generate-337247.html" TargetMode="External"/><Relationship Id="rId793" Type="http://schemas.openxmlformats.org/officeDocument/2006/relationships/hyperlink" Target="https://gmatclub.com/forum/traditional-methods-of-salmon-farming-have-led-to-homogeneity-rather-t-327048.html" TargetMode="External"/><Relationship Id="rId7" Type="http://schemas.openxmlformats.org/officeDocument/2006/relationships/hyperlink" Target="https://gmatclub.com/forum/the-works-of-isaac-newton-reveal-that-his-scientific-insights-289792.html" TargetMode="External"/><Relationship Id="rId239" Type="http://schemas.openxmlformats.org/officeDocument/2006/relationships/hyperlink" Target="https://gmatclub.com/forum/with-new-developments-in-robotics-and-artificial-intelligence-taking-p-359529.html" TargetMode="External"/><Relationship Id="rId446" Type="http://schemas.openxmlformats.org/officeDocument/2006/relationships/hyperlink" Target="https://gmatclub.com/forum/the-hale-bopp-comet-received-so-much-media-attention-coverage-347396.html" TargetMode="External"/><Relationship Id="rId653" Type="http://schemas.openxmlformats.org/officeDocument/2006/relationships/hyperlink" Target="https://gmatclub.com/forum/far-fewer-women-lost-their-lives-because-of-illegal-abortions-after-dr-335081.html" TargetMode="External"/><Relationship Id="rId1076" Type="http://schemas.openxmlformats.org/officeDocument/2006/relationships/hyperlink" Target="https://gmatclub.com/forum/similar-to-many-of-the-small-inner-moons-of-saturn-the-long-axis-of-304364.html" TargetMode="External"/><Relationship Id="rId1283" Type="http://schemas.openxmlformats.org/officeDocument/2006/relationships/hyperlink" Target="https://gmatclub.com/forum/when-netscape-released-the-second-edition-of-its-browser-in-march-284911.html" TargetMode="External"/><Relationship Id="rId1490" Type="http://schemas.openxmlformats.org/officeDocument/2006/relationships/hyperlink" Target="https://gmatclub.com/forum/a-site-once-used-as-an-observatory-by-the-anasazi-ancient-pueblo-305833.html" TargetMode="External"/><Relationship Id="rId306" Type="http://schemas.openxmlformats.org/officeDocument/2006/relationships/hyperlink" Target="https://gmatclub.com/forum/in-many-popular-works-of-fiction-american-detectives-are-portrayed-as-350839.html" TargetMode="External"/><Relationship Id="rId860" Type="http://schemas.openxmlformats.org/officeDocument/2006/relationships/hyperlink" Target="https://gmatclub.com/forum/the-human-resource-department-looked-at-an-insurance-program-that-woul-325436.html" TargetMode="External"/><Relationship Id="rId958" Type="http://schemas.openxmlformats.org/officeDocument/2006/relationships/hyperlink" Target="https://gmatclub.com/forum/an-experiment-in-a-recent-nephrological-study-of-glomerulonephritis-de-319302.html" TargetMode="External"/><Relationship Id="rId1143" Type="http://schemas.openxmlformats.org/officeDocument/2006/relationships/hyperlink" Target="https://gmatclub.com/forum/prior-to-the-election-the-would-be-mayor-vowed-that-the-tax-money-col-300275.html" TargetMode="External"/><Relationship Id="rId1588" Type="http://schemas.openxmlformats.org/officeDocument/2006/relationships/hyperlink" Target="https://gmatclub.com/forum/handwriting-analysis-has-recently-been-boosted-by-the-18872.html" TargetMode="External"/><Relationship Id="rId87" Type="http://schemas.openxmlformats.org/officeDocument/2006/relationships/hyperlink" Target="https://gmatclub.com/forum/known-primarily-to-locals-before-being-discovered-by-mtv-in-the-late-367057.html" TargetMode="External"/><Relationship Id="rId513" Type="http://schemas.openxmlformats.org/officeDocument/2006/relationships/hyperlink" Target="https://gmatclub.com/forum/in-june-2012-the-rhode-island-general-assembly-had-voted-to-repeal-a-338770.html" TargetMode="External"/><Relationship Id="rId720" Type="http://schemas.openxmlformats.org/officeDocument/2006/relationships/hyperlink" Target="https://gmatclub.com/forum/the-wandering-albatross-the-first-albatross-ever-to-be-described-by-n-328654.html" TargetMode="External"/><Relationship Id="rId818" Type="http://schemas.openxmlformats.org/officeDocument/2006/relationships/hyperlink" Target="https://gmatclub.com/forum/it-is-thought-that-if-cats-were-allowed-to-breed-indiscriminately-mor-322935.html" TargetMode="External"/><Relationship Id="rId1350" Type="http://schemas.openxmlformats.org/officeDocument/2006/relationships/hyperlink" Target="https://gmatclub.com/forum/the-painter-james-whistler-used-dark-colors-to-emphasize-the-287313.html" TargetMode="External"/><Relationship Id="rId1448" Type="http://schemas.openxmlformats.org/officeDocument/2006/relationships/hyperlink" Target="https://gmatclub.com/forum/in-the-mid-1970s-since-birds-were-overcome-by-pollution-and-routinel-53703.html" TargetMode="External"/><Relationship Id="rId1655" Type="http://schemas.openxmlformats.org/officeDocument/2006/relationships/hyperlink" Target="https://gmatclub.com/forum/topic25102.html" TargetMode="External"/><Relationship Id="rId1003" Type="http://schemas.openxmlformats.org/officeDocument/2006/relationships/hyperlink" Target="https://gmatclub.com/forum/experts-when-asked-about-children-lacking-academic-motivation-recomm-317035.html" TargetMode="External"/><Relationship Id="rId1210" Type="http://schemas.openxmlformats.org/officeDocument/2006/relationships/hyperlink" Target="https://gmatclub.com/forum/the-caterpillar-of-the-geometrid-moth-strikes-when-special-hairs-281759.html" TargetMode="External"/><Relationship Id="rId1308" Type="http://schemas.openxmlformats.org/officeDocument/2006/relationships/hyperlink" Target="https://gmatclub.com/forum/shunned-by-literary-critics-for-decades-as-something-fit-only-for-285770.html" TargetMode="External"/><Relationship Id="rId1515" Type="http://schemas.openxmlformats.org/officeDocument/2006/relationships/hyperlink" Target="https://gmatclub.com/forum/any-medical-test-will-sometimes-fail-to-detect-a-condition-when-it-is-64422.html" TargetMode="External"/><Relationship Id="rId14" Type="http://schemas.openxmlformats.org/officeDocument/2006/relationships/hyperlink" Target="https://gmatclub.com/forum/data-analysts-predict-that-customers-will-be-equally-likely-367792.html" TargetMode="External"/><Relationship Id="rId163" Type="http://schemas.openxmlformats.org/officeDocument/2006/relationships/hyperlink" Target="https://gmatclub.com/forum/a-2011-cornell-university-study-found-that-restaurant-menus-that-rende-360920.html" TargetMode="External"/><Relationship Id="rId370" Type="http://schemas.openxmlformats.org/officeDocument/2006/relationships/hyperlink" Target="https://gmatclub.com/forum/despite-the-platform-of-the-opposition-party-supporting-the-measure-t-348766.html" TargetMode="External"/><Relationship Id="rId230" Type="http://schemas.openxmlformats.org/officeDocument/2006/relationships/hyperlink" Target="https://gmatclub.com/forum/members-of-the-senate-intelligence-committee-has-requested-the-with-358382.html" TargetMode="External"/><Relationship Id="rId468" Type="http://schemas.openxmlformats.org/officeDocument/2006/relationships/hyperlink" Target="https://gmatclub.com/forum/paradoxically-zionism-succeeded-not-only-in-reviving-palestine-but-it-342152.html" TargetMode="External"/><Relationship Id="rId675" Type="http://schemas.openxmlformats.org/officeDocument/2006/relationships/hyperlink" Target="https://gmatclub.com/forum/in-2013-more-than-three-times-as-many-serious-automobile-accidents-we-331322.html" TargetMode="External"/><Relationship Id="rId882" Type="http://schemas.openxmlformats.org/officeDocument/2006/relationships/hyperlink" Target="https://gmatclub.com/forum/a-glycoprotein-is-a-protein-to-which-have-been-attached-a-monosacchari-320797.html" TargetMode="External"/><Relationship Id="rId1098" Type="http://schemas.openxmlformats.org/officeDocument/2006/relationships/hyperlink" Target="https://gmatclub.com/forum/the-president-of-japan-s-nissan-motor-company-carlos-ghosn-is-a-glob-306691.html" TargetMode="External"/><Relationship Id="rId328" Type="http://schemas.openxmlformats.org/officeDocument/2006/relationships/hyperlink" Target="https://gmatclub.com/forum/charles-dickens-viewed-inadequate-sanitation-as-many-victorian-author-352155.html" TargetMode="External"/><Relationship Id="rId535" Type="http://schemas.openxmlformats.org/officeDocument/2006/relationships/hyperlink" Target="https://gmatclub.com/forum/there-is-the-gene-that-causes-hemophilia-which-if-paired-with-a-healt-339801.html" TargetMode="External"/><Relationship Id="rId742" Type="http://schemas.openxmlformats.org/officeDocument/2006/relationships/hyperlink" Target="https://gmatclub.com/forum/a-great-cause-of-concern-among-public-health-specialists-is-the-prepon-329718.html" TargetMode="External"/><Relationship Id="rId1165" Type="http://schemas.openxmlformats.org/officeDocument/2006/relationships/hyperlink" Target="https://gmatclub.com/forum/known-for-their-psychedelic-properties-mushrooms-called-liberty-caps-297847.html" TargetMode="External"/><Relationship Id="rId1372" Type="http://schemas.openxmlformats.org/officeDocument/2006/relationships/hyperlink" Target="https://gmatclub.com/forum/as-an-increasing-number-of-women-have-the-opportunity-of-attending-institutes-of-higher-288129.html" TargetMode="External"/><Relationship Id="rId602" Type="http://schemas.openxmlformats.org/officeDocument/2006/relationships/hyperlink" Target="https://gmatclub.com/forum/to-ensure-the-integrity-of-fossil-evidence-found-at-climatically-unsta-337993.html" TargetMode="External"/><Relationship Id="rId1025" Type="http://schemas.openxmlformats.org/officeDocument/2006/relationships/hyperlink" Target="https://gmatclub.com/forum/the-recently-discovered-dinosaur-fossils-provide-justification-for-the-309891.html" TargetMode="External"/><Relationship Id="rId1232" Type="http://schemas.openxmlformats.org/officeDocument/2006/relationships/hyperlink" Target="https://gmatclub.com/forum/bringing-the-ford-motor-company-back-from-the-verge-of-bankruptcy-shortly-after-the-second-world-war-282723.html" TargetMode="External"/><Relationship Id="rId1677" Type="http://schemas.openxmlformats.org/officeDocument/2006/relationships/hyperlink" Target="https://gmatclub.com/forum/topic79870.html" TargetMode="External"/><Relationship Id="rId907" Type="http://schemas.openxmlformats.org/officeDocument/2006/relationships/hyperlink" Target="https://gmatclub.com/forum/in-the-victorian-era-all-those-who-frequented-a-gentleman-s-club-an-322114.html" TargetMode="External"/><Relationship Id="rId1537" Type="http://schemas.openxmlformats.org/officeDocument/2006/relationships/hyperlink" Target="https://gmatclub.com/forum/the-organization-of-petroleum-exporting-countries-opec-had-long-been-24069.html" TargetMode="External"/><Relationship Id="rId36" Type="http://schemas.openxmlformats.org/officeDocument/2006/relationships/hyperlink" Target="https://gmatclub.com/forum/when-it-ruled-that-the-government-couldn-t-track-an-individua-369113.html" TargetMode="External"/><Relationship Id="rId1604" Type="http://schemas.openxmlformats.org/officeDocument/2006/relationships/hyperlink" Target="https://gmatclub.com/forum/after-many-years-of-feeling-separated-by-a-great-divide-the-doctor-no-30495.html" TargetMode="External"/><Relationship Id="rId185" Type="http://schemas.openxmlformats.org/officeDocument/2006/relationships/hyperlink" Target="https://gmatclub.com/forum/alerted-by-the-alarm-calls-of-monkeys-the-deer-soon-dispersed-362551.html" TargetMode="External"/><Relationship Id="rId392" Type="http://schemas.openxmlformats.org/officeDocument/2006/relationships/hyperlink" Target="https://gmatclub.com/forum/the-visiting-lecturer-presented-some-lesser-known-facts-about-snowflak-349915.html" TargetMode="External"/><Relationship Id="rId697" Type="http://schemas.openxmlformats.org/officeDocument/2006/relationships/hyperlink" Target="https://gmatclub.com/forum/amplifiers-are-used-to-significant-increase-the-volume-of-an-audio-sig-332171.html" TargetMode="External"/><Relationship Id="rId252" Type="http://schemas.openxmlformats.org/officeDocument/2006/relationships/hyperlink" Target="https://gmatclub.com/forum/according-to-a-new-study-claiming-that-only-children-from-wealthy-hous-353864.html" TargetMode="External"/><Relationship Id="rId1187" Type="http://schemas.openxmlformats.org/officeDocument/2006/relationships/hyperlink" Target="https://gmatclub.com/forum/with-the-discovery-of-the-new-species-there-has-been-a-large-number-o-296870.html" TargetMode="External"/><Relationship Id="rId112" Type="http://schemas.openxmlformats.org/officeDocument/2006/relationships/hyperlink" Target="https://gmatclub.com/forum/although-most-people-would-agree-that-one-should-remember-one-s-fam-363964.html" TargetMode="External"/><Relationship Id="rId557" Type="http://schemas.openxmlformats.org/officeDocument/2006/relationships/hyperlink" Target="https://gmatclub.com/forum/the-success-of-sailboat-racing-as-a-television-sport-largely-depends-o-335687.html" TargetMode="External"/><Relationship Id="rId764" Type="http://schemas.openxmlformats.org/officeDocument/2006/relationships/hyperlink" Target="https://gmatclub.com/forum/the-iconic-status-of-rosa-park-s-refusal-to-give-up-her-bus-seat-to-a-325614.html" TargetMode="External"/><Relationship Id="rId971" Type="http://schemas.openxmlformats.org/officeDocument/2006/relationships/hyperlink" Target="https://gmatclub.com/forum/sensing-danger-physical-combat-or-escape-are-the-situations-that-the-315647.html" TargetMode="External"/><Relationship Id="rId1394" Type="http://schemas.openxmlformats.org/officeDocument/2006/relationships/hyperlink" Target="https://gmatclub.com/forum/published-in-1972-lusmanashvili-s-study-mentioned-that-it-is-possible-288907.html" TargetMode="External"/><Relationship Id="rId1699" Type="http://schemas.openxmlformats.org/officeDocument/2006/relationships/hyperlink" Target="https://gmatclub.com/forum/topic78082.html" TargetMode="External"/><Relationship Id="rId417" Type="http://schemas.openxmlformats.org/officeDocument/2006/relationships/hyperlink" Target="https://gmatclub.com/forum/according-to-industry-experts-the-biggest-difference-between-colleges-345092.html" TargetMode="External"/><Relationship Id="rId624" Type="http://schemas.openxmlformats.org/officeDocument/2006/relationships/hyperlink" Target="https://gmatclub.com/forum/a-leading-tourism-agency-has-reported-that-last-year-tourists-preferre-333757.html" TargetMode="External"/><Relationship Id="rId831" Type="http://schemas.openxmlformats.org/officeDocument/2006/relationships/hyperlink" Target="https://gmatclub.com/forum/the-fundamental-assertion-of-economics-is-that-the-sum-of-all-human-wa-323623.html" TargetMode="External"/><Relationship Id="rId1047" Type="http://schemas.openxmlformats.org/officeDocument/2006/relationships/hyperlink" Target="https://gmatclub.com/forum/baseball-is-unique-for-the-major-sports-because-it-is-the-only-ball-311601.html" TargetMode="External"/><Relationship Id="rId1254" Type="http://schemas.openxmlformats.org/officeDocument/2006/relationships/hyperlink" Target="https://gmatclub.com/forum/wind-resistance-created-by-opening-windows-while-driving-results-in-a-283655.html" TargetMode="External"/><Relationship Id="rId1461" Type="http://schemas.openxmlformats.org/officeDocument/2006/relationships/hyperlink" Target="https://gmatclub.com/forum/among-the-objects-found-in-the-excavated-temple-were-small-terra-cotta-82658.html" TargetMode="External"/><Relationship Id="rId929" Type="http://schemas.openxmlformats.org/officeDocument/2006/relationships/hyperlink" Target="https://gmatclub.com/forum/the-entrepreneurs-credited-the-website-that-helped-the-owners-of-small-317980.html" TargetMode="External"/><Relationship Id="rId1114" Type="http://schemas.openxmlformats.org/officeDocument/2006/relationships/hyperlink" Target="https://gmatclub.com/forum/according-to-the-stock-trader-s-almanac-the-performance-of-stocks-in-302564.html" TargetMode="External"/><Relationship Id="rId1321" Type="http://schemas.openxmlformats.org/officeDocument/2006/relationships/hyperlink" Target="https://gmatclub.com/forum/lagerfeld-s-silent-film-was-his-way-of-paying-homage-to-the-late-286300.html" TargetMode="External"/><Relationship Id="rId1559" Type="http://schemas.openxmlformats.org/officeDocument/2006/relationships/hyperlink" Target="https://gmatclub.com/forum/diesel-engines-burn-as-much-as-30-less-fuel-than-gasoline-engines-of-85984.html" TargetMode="External"/><Relationship Id="rId58" Type="http://schemas.openxmlformats.org/officeDocument/2006/relationships/hyperlink" Target="https://gmatclub.com/forum/during-the-early-years-of-the-american-civil-war-when-the-union-army-370491.html" TargetMode="External"/><Relationship Id="rId1419" Type="http://schemas.openxmlformats.org/officeDocument/2006/relationships/hyperlink" Target="https://gmatclub.com/forum/fifty-years-ago-ecologists-studying-wolf-recolonization-down-from-363324.html" TargetMode="External"/><Relationship Id="rId1626" Type="http://schemas.openxmlformats.org/officeDocument/2006/relationships/hyperlink" Target="https://gmatclub.com/forum/topic21706.html" TargetMode="External"/><Relationship Id="rId274" Type="http://schemas.openxmlformats.org/officeDocument/2006/relationships/hyperlink" Target="https://gmatclub.com/forum/a-study-has-found-that-certain-types-of-bacteria-called-hypermutators-354958.html" TargetMode="External"/><Relationship Id="rId481" Type="http://schemas.openxmlformats.org/officeDocument/2006/relationships/hyperlink" Target="https://gmatclub.com/forum/instead-of-viewing-their-money-as-a-way-to-alleviate-poverty-342896.html" TargetMode="External"/><Relationship Id="rId134" Type="http://schemas.openxmlformats.org/officeDocument/2006/relationships/hyperlink" Target="https://gmatclub.com/forum/according-to-malcolm-gladwell-author-of-the-tipping-point-the-dramat-364957.html" TargetMode="External"/><Relationship Id="rId579" Type="http://schemas.openxmlformats.org/officeDocument/2006/relationships/hyperlink" Target="https://gmatclub.com/forum/a-doctor-at-the-amsterdam-clinic-maintains-that-if-children-eat-a-diet-336763.html" TargetMode="External"/><Relationship Id="rId786" Type="http://schemas.openxmlformats.org/officeDocument/2006/relationships/hyperlink" Target="https://gmatclub.com/forum/each-of-the-cats-that-jane-has-owned-in-her-28-years-was-abandoned-by-326706.html" TargetMode="External"/><Relationship Id="rId993" Type="http://schemas.openxmlformats.org/officeDocument/2006/relationships/hyperlink" Target="https://gmatclub.com/forum/in-the-design-process-functionality-is-as-important-as-originality-is-316623.html" TargetMode="External"/><Relationship Id="rId341" Type="http://schemas.openxmlformats.org/officeDocument/2006/relationships/hyperlink" Target="https://gmatclub.com/forum/the-projected-cost-of-making-much-needed-repairs-to-bridges-is-no-smal-353050.html" TargetMode="External"/><Relationship Id="rId439" Type="http://schemas.openxmlformats.org/officeDocument/2006/relationships/hyperlink" Target="https://gmatclub.com/forum/alaska-is-feeling-the-impact-of-global-warming-more-than-its-fellow-347000.html" TargetMode="External"/><Relationship Id="rId646" Type="http://schemas.openxmlformats.org/officeDocument/2006/relationships/hyperlink" Target="https://gmatclub.com/forum/hand-ale-pumps-may-slightly-improve-the-flavor-of-ale-over-gas-powered-334876.html" TargetMode="External"/><Relationship Id="rId1069" Type="http://schemas.openxmlformats.org/officeDocument/2006/relationships/hyperlink" Target="https://gmatclub.com/forum/schizophrenic-hallucinations-may-result-from-a-buildup-in-the-patient-309065.html" TargetMode="External"/><Relationship Id="rId1276" Type="http://schemas.openxmlformats.org/officeDocument/2006/relationships/hyperlink" Target="https://gmatclub.com/forum/within-the-boundaries-of-artistic-rivalry-lies-a-sense-of-family-the-284640.html" TargetMode="External"/><Relationship Id="rId1483" Type="http://schemas.openxmlformats.org/officeDocument/2006/relationships/hyperlink" Target="https://gmatclub.com/forum/a-star-will-compress-itself-into-a-white-dwarf-a-neutron-star-or-a-131084.html" TargetMode="External"/><Relationship Id="rId201" Type="http://schemas.openxmlformats.org/officeDocument/2006/relationships/hyperlink" Target="https://gmatclub.com/forum/sensing-vibrations-on-the-ground-s-surface-a-more-concealed-and-secur-356293.html" TargetMode="External"/><Relationship Id="rId506" Type="http://schemas.openxmlformats.org/officeDocument/2006/relationships/hyperlink" Target="https://gmatclub.com/forum/during-her-internship-at-the-hospital-dr-paulson-observed-that-throu-338494.html" TargetMode="External"/><Relationship Id="rId853" Type="http://schemas.openxmlformats.org/officeDocument/2006/relationships/hyperlink" Target="https://gmatclub.com/forum/egyptian-archaeologists-have-discovered-an-ancient-burial-site-that-325021.html" TargetMode="External"/><Relationship Id="rId1136" Type="http://schemas.openxmlformats.org/officeDocument/2006/relationships/hyperlink" Target="https://gmatclub.com/forum/genetically-modified-seeds-with-no-requirement-of-costly-299433.html" TargetMode="External"/><Relationship Id="rId1690" Type="http://schemas.openxmlformats.org/officeDocument/2006/relationships/hyperlink" Target="https://gmatclub.com/forum/topic76186.html" TargetMode="External"/><Relationship Id="rId713" Type="http://schemas.openxmlformats.org/officeDocument/2006/relationships/hyperlink" Target="https://gmatclub.com/forum/this-year-trucks-are-expected-to-account-for-a-record-23-percent-of-t-328160.html" TargetMode="External"/><Relationship Id="rId920" Type="http://schemas.openxmlformats.org/officeDocument/2006/relationships/hyperlink" Target="https://gmatclub.com/forum/while-many-politicians-have-been-able-to-abuse-recent-changes-in-the-l-317654.html" TargetMode="External"/><Relationship Id="rId1343" Type="http://schemas.openxmlformats.org/officeDocument/2006/relationships/hyperlink" Target="https://gmatclub.com/forum/as-the-prairies-of-the-midwest-dried-up-because-of-drought-and-over-287157.html" TargetMode="External"/><Relationship Id="rId1550" Type="http://schemas.openxmlformats.org/officeDocument/2006/relationships/hyperlink" Target="https://gmatclub.com/forum/based-on-records-from-ancient-athens-each-year-young-athenian-women-90069.html" TargetMode="External"/><Relationship Id="rId1648" Type="http://schemas.openxmlformats.org/officeDocument/2006/relationships/hyperlink" Target="https://gmatclub.com/forum/topic76618.html" TargetMode="External"/><Relationship Id="rId1203" Type="http://schemas.openxmlformats.org/officeDocument/2006/relationships/hyperlink" Target="https://gmatclub.com/forum/sartre-believe-each-individual-is-responsible-to-choose-one-course-of-281547.html" TargetMode="External"/><Relationship Id="rId1410" Type="http://schemas.openxmlformats.org/officeDocument/2006/relationships/hyperlink" Target="https://gmatclub.com/forum/while-it-requires-about-the-same-amount-of-water-to-create-cement-289500.html" TargetMode="External"/><Relationship Id="rId1508" Type="http://schemas.openxmlformats.org/officeDocument/2006/relationships/hyperlink" Target="https://gmatclub.com/forum/sound-can-travel-through-water-for-enormous-distances-prevented-from-77588.html" TargetMode="External"/><Relationship Id="rId296" Type="http://schemas.openxmlformats.org/officeDocument/2006/relationships/hyperlink" Target="https://gmatclub.com/forum/companies-need-to-ensure-that-the-language-in-all-of-their-financial-350133.html" TargetMode="External"/><Relationship Id="rId156" Type="http://schemas.openxmlformats.org/officeDocument/2006/relationships/hyperlink" Target="https://gmatclub.com/forum/during-the-four-years-that-the-kepler-telescope-was-in-operation-360425.html" TargetMode="External"/><Relationship Id="rId363" Type="http://schemas.openxmlformats.org/officeDocument/2006/relationships/hyperlink" Target="https://gmatclub.com/forum/the-food-industry-claims-that-artificial-sweeteners-used-in-combinatio-348490.html" TargetMode="External"/><Relationship Id="rId570" Type="http://schemas.openxmlformats.org/officeDocument/2006/relationships/hyperlink" Target="https://gmatclub.com/forum/although-not-quite-as-liquid-an-investment-as-a-money-market-account-336376.html" TargetMode="External"/><Relationship Id="rId223" Type="http://schemas.openxmlformats.org/officeDocument/2006/relationships/hyperlink" Target="https://gmatclub.com/forum/for-a-focus-group-discussion-an-activity-in-which-people-from-similar-358068.html" TargetMode="External"/><Relationship Id="rId430" Type="http://schemas.openxmlformats.org/officeDocument/2006/relationships/hyperlink" Target="https://gmatclub.com/forum/results-from-numerous-studies-show-that-if-a-diabetic-plans-his-or-her-346339.html" TargetMode="External"/><Relationship Id="rId668" Type="http://schemas.openxmlformats.org/officeDocument/2006/relationships/hyperlink" Target="https://gmatclub.com/forum/of-the-eleven-official-languages-in-south-africa-english-is-the-more-331043.html" TargetMode="External"/><Relationship Id="rId875" Type="http://schemas.openxmlformats.org/officeDocument/2006/relationships/hyperlink" Target="https://gmatclub.com/forum/in-1959-the-nobel-prize-was-awarded-to-the-czech-chemist-and-inventor-320417.html" TargetMode="External"/><Relationship Id="rId1060" Type="http://schemas.openxmlformats.org/officeDocument/2006/relationships/hyperlink" Target="https://gmatclub.com/forum/although-nearly-30-percent-of-the-more-than-9-million-residents-of-308445.html" TargetMode="External"/><Relationship Id="rId1298" Type="http://schemas.openxmlformats.org/officeDocument/2006/relationships/hyperlink" Target="https://gmatclub.com/forum/reorganizing-the-corporate-structure-of-nitescheleds-will-be-a-cause-285439.html" TargetMode="External"/><Relationship Id="rId528" Type="http://schemas.openxmlformats.org/officeDocument/2006/relationships/hyperlink" Target="https://gmatclub.com/forum/moule-s-review-served-as-a-welcome-encouragement-to-the-author-339627.html" TargetMode="External"/><Relationship Id="rId735" Type="http://schemas.openxmlformats.org/officeDocument/2006/relationships/hyperlink" Target="https://gmatclub.com/forum/when-the-economic-crisis-of-the-1990s-stressed-the-need-for-manager-le-329301.html" TargetMode="External"/><Relationship Id="rId942" Type="http://schemas.openxmlformats.org/officeDocument/2006/relationships/hyperlink" Target="https://gmatclub.com/forum/basing-their-opinion-on-fatality-rates-in-road-accidents-british-road-318542.html" TargetMode="External"/><Relationship Id="rId1158" Type="http://schemas.openxmlformats.org/officeDocument/2006/relationships/hyperlink" Target="https://gmatclub.com/forum/experimental-stem-cell-procedures-on-conditions-such-as-arthritis-and-297176.html" TargetMode="External"/><Relationship Id="rId1365" Type="http://schemas.openxmlformats.org/officeDocument/2006/relationships/hyperlink" Target="https://gmatclub.com/forum/the-type-of-alliances-formed-by-businesses-in-pursuit-of-their-various-objectives-287880.html" TargetMode="External"/><Relationship Id="rId1572" Type="http://schemas.openxmlformats.org/officeDocument/2006/relationships/hyperlink" Target="https://gmatclub.com/forum/biologists-working-in-spain-say-that-their-discovery-of-teeming-life-44731.html" TargetMode="External"/><Relationship Id="rId1018" Type="http://schemas.openxmlformats.org/officeDocument/2006/relationships/hyperlink" Target="https://gmatclub.com/forum/many-united-states-congressmen-recently-voted-to-give-the-national-sec-312097.html" TargetMode="External"/><Relationship Id="rId1225" Type="http://schemas.openxmlformats.org/officeDocument/2006/relationships/hyperlink" Target="https://gmatclub.com/forum/slips-of-the-tongue-do-not-necessarily-reveal-concealed-beliefs-or-intentions-282394.html" TargetMode="External"/><Relationship Id="rId1432" Type="http://schemas.openxmlformats.org/officeDocument/2006/relationships/hyperlink" Target="https://gmatclub.com/forum/australian-embryologists-have-found-evidence-that-suggests-that-the-el-84981.html" TargetMode="External"/><Relationship Id="rId71" Type="http://schemas.openxmlformats.org/officeDocument/2006/relationships/hyperlink" Target="https://gmatclub.com/forum/to-combat-the-decline-in-scholastic-performance-of-young-boys-in-inner-366204.html" TargetMode="External"/><Relationship Id="rId802" Type="http://schemas.openxmlformats.org/officeDocument/2006/relationships/hyperlink" Target="https://gmatclub.com/forum/each-of-the-acts-in-chekhov-s-play-the-cherry-orchard-symbolizes-an-as-327463.html" TargetMode="External"/><Relationship Id="rId29" Type="http://schemas.openxmlformats.org/officeDocument/2006/relationships/hyperlink" Target="https://gmatclub.com/forum/when-asked-about-the-observations-of-his-early-experiments-the-renown-368445.html" TargetMode="External"/><Relationship Id="rId178" Type="http://schemas.openxmlformats.org/officeDocument/2006/relationships/hyperlink" Target="https://gmatclub.com/forum/john-has-invited-eleven-or-even-more-than-eleven-friends-and-family-361788.html" TargetMode="External"/><Relationship Id="rId385" Type="http://schemas.openxmlformats.org/officeDocument/2006/relationships/hyperlink" Target="https://gmatclub.com/forum/nina-simone-whose-distinctive-technique-is-credited-as-to-her-early-349457.html" TargetMode="External"/><Relationship Id="rId592" Type="http://schemas.openxmlformats.org/officeDocument/2006/relationships/hyperlink" Target="https://gmatclub.com/forum/in-an-effort-to-understand-climate-change-and-rising-sea-levels-scien-337481.html" TargetMode="External"/><Relationship Id="rId245" Type="http://schemas.openxmlformats.org/officeDocument/2006/relationships/hyperlink" Target="https://gmatclub.com/forum/as-early-as-1831-soldiers-of-fortune-were-enlisted-in-the-foreign-leg-359804.html" TargetMode="External"/><Relationship Id="rId452" Type="http://schemas.openxmlformats.org/officeDocument/2006/relationships/hyperlink" Target="https://gmatclub.com/forum/as-companies-grow-increasingly-dependent-on-technology-employees-341099.html" TargetMode="External"/><Relationship Id="rId897" Type="http://schemas.openxmlformats.org/officeDocument/2006/relationships/hyperlink" Target="https://gmatclub.com/forum/while-microscopes-sometimes-distinguish-poisonous-mushroom-species-apa-321545.html" TargetMode="External"/><Relationship Id="rId1082" Type="http://schemas.openxmlformats.org/officeDocument/2006/relationships/hyperlink" Target="https://gmatclub.com/forum/although-their-breeding-ground-is-shrinking-as-rising-temperatures-mel-304950.html" TargetMode="External"/><Relationship Id="rId105" Type="http://schemas.openxmlformats.org/officeDocument/2006/relationships/hyperlink" Target="https://gmatclub.com/forum/the-theory-of-plate-tectonics-which-was-first-proposed-in-the-early-363665.html" TargetMode="External"/><Relationship Id="rId312" Type="http://schemas.openxmlformats.org/officeDocument/2006/relationships/hyperlink" Target="https://gmatclub.com/forum/the-earth-s-inner-core-a-ball-of-solid-iron-maybe-rotated-slower-tha-351111.html" TargetMode="External"/><Relationship Id="rId757" Type="http://schemas.openxmlformats.org/officeDocument/2006/relationships/hyperlink" Target="https://gmatclub.com/forum/a-recent-article-reports-that-many-professors-had-elected-early-retire-330476.html" TargetMode="External"/><Relationship Id="rId964" Type="http://schemas.openxmlformats.org/officeDocument/2006/relationships/hyperlink" Target="https://gmatclub.com/forum/either-stocks-or-bonds-have-advantages-stocks-can-increase-in-value-an-319625.html" TargetMode="External"/><Relationship Id="rId1387" Type="http://schemas.openxmlformats.org/officeDocument/2006/relationships/hyperlink" Target="https://gmatclub.com/forum/despite-their-team-s-shameful-performance-in-the-last-season-the-yank-288728.html" TargetMode="External"/><Relationship Id="rId1594" Type="http://schemas.openxmlformats.org/officeDocument/2006/relationships/hyperlink" Target="https://gmatclub.com/forum/to-determine-whether-there-are-deposits-of-frozen-water-on-the-moon-17868.html" TargetMode="External"/><Relationship Id="rId93" Type="http://schemas.openxmlformats.org/officeDocument/2006/relationships/hyperlink" Target="https://gmatclub.com/forum/according-to-recent-genetic-analyses-comparing-the-genetic-367421.html" TargetMode="External"/><Relationship Id="rId617" Type="http://schemas.openxmlformats.org/officeDocument/2006/relationships/hyperlink" Target="https://gmatclub.com/forum/if-teachers-often-feeling-unappreciated-and-unmotivated-is-paid-high-333371.html" TargetMode="External"/><Relationship Id="rId824" Type="http://schemas.openxmlformats.org/officeDocument/2006/relationships/hyperlink" Target="https://gmatclub.com/forum/as-they-create-increasingly-sophisticated-voice-and-face-recognition-p-323357.html" TargetMode="External"/><Relationship Id="rId1247" Type="http://schemas.openxmlformats.org/officeDocument/2006/relationships/hyperlink" Target="https://gmatclub.com/forum/in-england-the-well-dressed-gentleman-of-the-eighteenth-century-protec-283348.html" TargetMode="External"/><Relationship Id="rId1454" Type="http://schemas.openxmlformats.org/officeDocument/2006/relationships/hyperlink" Target="https://gmatclub.com/forum/the-roman-continued-to-use-lead-vessels-in-making-wine-even-after-they-127516.html" TargetMode="External"/><Relationship Id="rId1661" Type="http://schemas.openxmlformats.org/officeDocument/2006/relationships/hyperlink" Target="https://gmatclub.com/forum/topic80789.html" TargetMode="External"/><Relationship Id="rId1107" Type="http://schemas.openxmlformats.org/officeDocument/2006/relationships/hyperlink" Target="https://gmatclub.com/forum/during-warmer-months-zooplankton-microscopic-marine-animals-that-dri-302039.html" TargetMode="External"/><Relationship Id="rId1314" Type="http://schemas.openxmlformats.org/officeDocument/2006/relationships/hyperlink" Target="https://gmatclub.com/forum/the-velocity-and-inertia-of-the-earth-counter-the-force-of-gravity-286029.html" TargetMode="External"/><Relationship Id="rId1521" Type="http://schemas.openxmlformats.org/officeDocument/2006/relationships/hyperlink" Target="https://gmatclub.com/forum/it-is-well-known-in-the-supermarket-industry-that-how-items-are-placed-46323.html" TargetMode="External"/><Relationship Id="rId1619" Type="http://schemas.openxmlformats.org/officeDocument/2006/relationships/hyperlink" Target="https://gmatclub.com/forum/topic53308.html" TargetMode="External"/><Relationship Id="rId20" Type="http://schemas.openxmlformats.org/officeDocument/2006/relationships/hyperlink" Target="https://gmatclub.com/forum/several-employees-of-company-x-believe-that-the-reason-that-sales-are-367937.html" TargetMode="External"/><Relationship Id="rId267" Type="http://schemas.openxmlformats.org/officeDocument/2006/relationships/hyperlink" Target="https://gmatclub.com/forum/a-recent-u-s-food-and-drug-administration-ruling-banned-from-354649.html" TargetMode="External"/><Relationship Id="rId474" Type="http://schemas.openxmlformats.org/officeDocument/2006/relationships/hyperlink" Target="https://gmatclub.com/forum/although-the-word-phonetician-is-popularly-associated-with-henry-hig-342536.html" TargetMode="External"/><Relationship Id="rId127" Type="http://schemas.openxmlformats.org/officeDocument/2006/relationships/hyperlink" Target="https://gmatclub.com/forum/after-years-of-working-on-wall-street-an-apartment-in-lower-manhattan-364586.html" TargetMode="External"/><Relationship Id="rId681" Type="http://schemas.openxmlformats.org/officeDocument/2006/relationships/hyperlink" Target="https://gmatclub.com/forum/puzzling-elements-of-human-anatomy-and-behavior-such-as-having-small-331509.html" TargetMode="External"/><Relationship Id="rId779" Type="http://schemas.openxmlformats.org/officeDocument/2006/relationships/hyperlink" Target="https://gmatclub.com/forum/athletics-also-known-as-track-and-field-athletics-are-a-collection-326375.html" TargetMode="External"/><Relationship Id="rId986" Type="http://schemas.openxmlformats.org/officeDocument/2006/relationships/hyperlink" Target="https://gmatclub.com/forum/concerned-about-its-local-wildlife-the-regional-council-proposed-that-316296.html" TargetMode="External"/><Relationship Id="rId334" Type="http://schemas.openxmlformats.org/officeDocument/2006/relationships/hyperlink" Target="https://gmatclub.com/forum/the-research-equipment-and-training-needed-for-implementing-high-spe-352647.html" TargetMode="External"/><Relationship Id="rId541" Type="http://schemas.openxmlformats.org/officeDocument/2006/relationships/hyperlink" Target="https://gmatclub.com/forum/if-texas-were-a-country-it-would-have-had-the-highest-incarceration-340086.html" TargetMode="External"/><Relationship Id="rId639" Type="http://schemas.openxmlformats.org/officeDocument/2006/relationships/hyperlink" Target="https://gmatclub.com/forum/unlike-the-law-protecting-endangered-animals-the-fish-and-wildlife-se-334389.html" TargetMode="External"/><Relationship Id="rId1171" Type="http://schemas.openxmlformats.org/officeDocument/2006/relationships/hyperlink" Target="https://gmatclub.com/forum/atoms-the-smallest-unit-of-matter-are-made-up-of-an-equal-number-of-298371.html" TargetMode="External"/><Relationship Id="rId1269" Type="http://schemas.openxmlformats.org/officeDocument/2006/relationships/hyperlink" Target="https://gmatclub.com/forum/though-formerly-considered-ill-formed-and-primitive-henri-rousseau-284340.html" TargetMode="External"/><Relationship Id="rId1476" Type="http://schemas.openxmlformats.org/officeDocument/2006/relationships/hyperlink" Target="https://gmatclub.com/forum/today-s-technology-allows-manufacturers-to-make-small-cars-more-fuel-118295.html" TargetMode="External"/><Relationship Id="rId401" Type="http://schemas.openxmlformats.org/officeDocument/2006/relationships/hyperlink" Target="https://gmatclub.com/forum/be-it-for-losing-weight-improving-muscle-tone-or-to-widen-their-soci-344362.html" TargetMode="External"/><Relationship Id="rId846" Type="http://schemas.openxmlformats.org/officeDocument/2006/relationships/hyperlink" Target="https://gmatclub.com/forum/preparing-for-a-marathon-a-well-balanced-diet-should-be-strictly-foll-324522.html" TargetMode="External"/><Relationship Id="rId1031" Type="http://schemas.openxmlformats.org/officeDocument/2006/relationships/hyperlink" Target="https://gmatclub.com/forum/in-a-standard-crossword-puzzle-the-black-boxes-are-placed-to-make-the-310417.html" TargetMode="External"/><Relationship Id="rId1129" Type="http://schemas.openxmlformats.org/officeDocument/2006/relationships/hyperlink" Target="https://gmatclub.com/forum/by-a-vote-of-98-to-1-the-united-states-senate-enacted-the-usa-patriot-304095.html" TargetMode="External"/><Relationship Id="rId1683" Type="http://schemas.openxmlformats.org/officeDocument/2006/relationships/hyperlink" Target="https://gmatclub.com/forum/topic76064.html" TargetMode="External"/><Relationship Id="rId706" Type="http://schemas.openxmlformats.org/officeDocument/2006/relationships/hyperlink" Target="https://gmatclub.com/forum/more-than-any-single-element-the-increase-in-art-prices-has-caused-th-332693.html" TargetMode="External"/><Relationship Id="rId913" Type="http://schemas.openxmlformats.org/officeDocument/2006/relationships/hyperlink" Target="https://gmatclub.com/forum/named-for-an-intel-co-founder-gordon-moore-moore-s-law-is-that-compu-322586.html" TargetMode="External"/><Relationship Id="rId1336" Type="http://schemas.openxmlformats.org/officeDocument/2006/relationships/hyperlink" Target="https://gmatclub.com/forum/rarely-fatal-but-extremely-dangerous-nonetheless-herpetologists-studying-rattlesnake-286866.html" TargetMode="External"/><Relationship Id="rId1543" Type="http://schemas.openxmlformats.org/officeDocument/2006/relationships/hyperlink" Target="https://gmatclub.com/forum/disturbed-by-unfair-treatment-such-as-low-pay-and-long-hours-the-idea-104786.html" TargetMode="External"/><Relationship Id="rId42" Type="http://schemas.openxmlformats.org/officeDocument/2006/relationships/hyperlink" Target="https://gmatclub.com/forum/transplanting-is-one-of-the-methods-that-is-commonly-used-for-the-seed-369343.html" TargetMode="External"/><Relationship Id="rId1403" Type="http://schemas.openxmlformats.org/officeDocument/2006/relationships/hyperlink" Target="https://gmatclub.com/forum/while-paul-revere-rode-from-lexington-to-concord-on-289314.html" TargetMode="External"/><Relationship Id="rId1610" Type="http://schemas.openxmlformats.org/officeDocument/2006/relationships/hyperlink" Target="https://gmatclub.com/forum/topic5012.html" TargetMode="External"/><Relationship Id="rId191" Type="http://schemas.openxmlformats.org/officeDocument/2006/relationships/hyperlink" Target="https://gmatclub.com/forum/during-biological-processes-such-as-photosynthesis-when-living-organi-362959.html" TargetMode="External"/><Relationship Id="rId289" Type="http://schemas.openxmlformats.org/officeDocument/2006/relationships/hyperlink" Target="https://gmatclub.com/forum/dr-joel-fuhrman-is-one-of-the-leading-nutritionists-who-recommend-355681.html" TargetMode="External"/><Relationship Id="rId496" Type="http://schemas.openxmlformats.org/officeDocument/2006/relationships/hyperlink" Target="https://gmatclub.com/forum/when-coins-were-made-of-silver-their-size-and-weight-were-in-direct-p-343789.html" TargetMode="External"/><Relationship Id="rId149" Type="http://schemas.openxmlformats.org/officeDocument/2006/relationships/hyperlink" Target="https://gmatclub.com/forum/according-to-economist-amartya-sen-the-mortality-rates-that-are-measu-359994.html" TargetMode="External"/><Relationship Id="rId356" Type="http://schemas.openxmlformats.org/officeDocument/2006/relationships/hyperlink" Target="https://gmatclub.com/forum/although-the-olympic-athlete-s-mother-was-at-home-watching-her-son-347924.html" TargetMode="External"/><Relationship Id="rId563" Type="http://schemas.openxmlformats.org/officeDocument/2006/relationships/hyperlink" Target="https://gmatclub.com/forum/the-word-monster-originates-from-the-ancient-latin-word-monstrum-but-335959.html" TargetMode="External"/><Relationship Id="rId770" Type="http://schemas.openxmlformats.org/officeDocument/2006/relationships/hyperlink" Target="https://gmatclub.com/forum/many-companies-require-that-a-resume-received-in-consideration-for-any-325981.html" TargetMode="External"/><Relationship Id="rId1193" Type="http://schemas.openxmlformats.org/officeDocument/2006/relationships/hyperlink" Target="https://gmatclub.com/forum/the-underlying-physical-principles-that-control-the-midair-gyrations-281130.html" TargetMode="External"/><Relationship Id="rId216" Type="http://schemas.openxmlformats.org/officeDocument/2006/relationships/hyperlink" Target="https://gmatclub.com/forum/a-2015-study-by-the-u-s-department-of-energy-found-that-currents-357320.html" TargetMode="External"/><Relationship Id="rId423" Type="http://schemas.openxmlformats.org/officeDocument/2006/relationships/hyperlink" Target="https://gmatclub.com/forum/if-he-would-have-revised-his-first-draft-he-would-345657.html" TargetMode="External"/><Relationship Id="rId868" Type="http://schemas.openxmlformats.org/officeDocument/2006/relationships/hyperlink" Target="https://gmatclub.com/forum/if-levi-strauss-is-right-myths-are-constructed-by-a-universal-logic-320165.html" TargetMode="External"/><Relationship Id="rId1053" Type="http://schemas.openxmlformats.org/officeDocument/2006/relationships/hyperlink" Target="https://gmatclub.com/forum/because-uranium-is-the-heaviest-and-it-is-therefore-the-most-penetrating-307484.html" TargetMode="External"/><Relationship Id="rId1260" Type="http://schemas.openxmlformats.org/officeDocument/2006/relationships/hyperlink" Target="https://gmatclub.com/forum/when-rates-were-raised-in-1985-postal-service-officials-predicted-the-283925.html" TargetMode="External"/><Relationship Id="rId1498" Type="http://schemas.openxmlformats.org/officeDocument/2006/relationships/hyperlink" Target="https://www.manhattanprep.com/gmat/onlineexams/cat_disp.cfm?act=IR_Run&amp;IR_Act=cat_rev_Qview&amp;questionid=3296" TargetMode="External"/><Relationship Id="rId630" Type="http://schemas.openxmlformats.org/officeDocument/2006/relationships/hyperlink" Target="https://gmatclub.com/forum/after-exeter-recycling-reported-dismal-earnings-for-the-fifth-straight-334150.html" TargetMode="External"/><Relationship Id="rId728" Type="http://schemas.openxmlformats.org/officeDocument/2006/relationships/hyperlink" Target="https://gmatclub.com/forum/like-freud-much-of-jung-s-evidence-comes-from-dreams-or-undirected-329042.html" TargetMode="External"/><Relationship Id="rId935" Type="http://schemas.openxmlformats.org/officeDocument/2006/relationships/hyperlink" Target="https://gmatclub.com/forum/the-people-known-as-sumerians-are-credited-as-starting-the-first-civil-318221.html" TargetMode="External"/><Relationship Id="rId1358" Type="http://schemas.openxmlformats.org/officeDocument/2006/relationships/hyperlink" Target="https://gmatclub.com/forum/commentators-don-t-know-if-denny-will-try-and-become-the-first-athlete-287643.html" TargetMode="External"/><Relationship Id="rId1565" Type="http://schemas.openxmlformats.org/officeDocument/2006/relationships/hyperlink" Target="https://gmatclub.com/forum/of-all-the-record-companies-involved-in-early-jazz-the-three-most-pro-221380.html" TargetMode="External"/><Relationship Id="rId64" Type="http://schemas.openxmlformats.org/officeDocument/2006/relationships/hyperlink" Target="https://gmatclub.com/forum/the-buddhist-zen-monk-suggested-that-as-part-of-the-rigorous-regime-o-365844.html" TargetMode="External"/><Relationship Id="rId1120" Type="http://schemas.openxmlformats.org/officeDocument/2006/relationships/hyperlink" Target="https://gmatclub.com/forum/his-inexperienced-and-poorly-equipped-army-of-civilian-soldiers-303208.html" TargetMode="External"/><Relationship Id="rId1218" Type="http://schemas.openxmlformats.org/officeDocument/2006/relationships/hyperlink" Target="https://gmatclub.com/forum/it-is-characteristic-of-the-metropolitan-museum-of-art-as-of-virtual-282095.html" TargetMode="External"/><Relationship Id="rId1425" Type="http://schemas.openxmlformats.org/officeDocument/2006/relationships/hyperlink" Target="https://gmatclub.com/forum/before-its-bankruptcy-in-2008-goldman-sachs-inc-financed-crystal-tec-149194.html" TargetMode="External"/><Relationship Id="rId1632" Type="http://schemas.openxmlformats.org/officeDocument/2006/relationships/hyperlink" Target="https://gmatclub.com/forum/topic51309.html" TargetMode="External"/><Relationship Id="rId280" Type="http://schemas.openxmlformats.org/officeDocument/2006/relationships/hyperlink" Target="https://gmatclub.com/forum/the-application-of-discrete-paintbrush-strokes-of-unmixed-primary-colo-355211.html" TargetMode="External"/><Relationship Id="rId140" Type="http://schemas.openxmlformats.org/officeDocument/2006/relationships/hyperlink" Target="https://gmatclub.com/forum/writing-in-a-style-blending-historical-fiction-and-scientific-dystopia-365275.html" TargetMode="External"/><Relationship Id="rId378" Type="http://schemas.openxmlformats.org/officeDocument/2006/relationships/hyperlink" Target="https://gmatclub.com/forum/growth-in-the-industry-is-at-an-all-time-low-with-total-employment-at-349128.html" TargetMode="External"/><Relationship Id="rId585" Type="http://schemas.openxmlformats.org/officeDocument/2006/relationships/hyperlink" Target="https://gmatclub.com/forum/a-series-of-troubling-reports-released-by-some-of-the-top-environmenta-337242.html" TargetMode="External"/><Relationship Id="rId792" Type="http://schemas.openxmlformats.org/officeDocument/2006/relationships/hyperlink" Target="https://gmatclub.com/forum/the-oxford-english-dictionary-was-completed-in-the-early-nineteenth-ce-327047.html" TargetMode="External"/><Relationship Id="rId6" Type="http://schemas.openxmlformats.org/officeDocument/2006/relationships/hyperlink" Target="https://gmatclub.com/forum/pilots-say-that-however-much-consumers-may-detest-it-the-decision-to-327569.html" TargetMode="External"/><Relationship Id="rId238" Type="http://schemas.openxmlformats.org/officeDocument/2006/relationships/hyperlink" Target="https://gmatclub.com/forum/amplifiers-are-used-to-significant-increase-the-volume-of-an-audio-359073.html" TargetMode="External"/><Relationship Id="rId445" Type="http://schemas.openxmlformats.org/officeDocument/2006/relationships/hyperlink" Target="https://gmatclub.com/forum/the-illegal-addition-of-two-floors-are-not-the-only-trouble-the-hotel-347234.html" TargetMode="External"/><Relationship Id="rId652" Type="http://schemas.openxmlformats.org/officeDocument/2006/relationships/hyperlink" Target="https://gmatclub.com/forum/john-is-studying-theater-and-if-his-self-confidence-improves-it-gave-335080.html" TargetMode="External"/><Relationship Id="rId1075" Type="http://schemas.openxmlformats.org/officeDocument/2006/relationships/hyperlink" Target="https://gmatclub.com/forum/in-the-late-fifteenth-and-sixteenth-centuries-the-objectives-of-spani-309533.html" TargetMode="External"/><Relationship Id="rId1282" Type="http://schemas.openxmlformats.org/officeDocument/2006/relationships/hyperlink" Target="https://gmatclub.com/forum/in-contrast-to-the-bolero-which-has-a-moderately-slow-tempo-there-is-284868.html" TargetMode="External"/><Relationship Id="rId305" Type="http://schemas.openxmlformats.org/officeDocument/2006/relationships/hyperlink" Target="https://gmatclub.com/forum/instant-messaging-platforms-have-made-communication-simple-and-fast-350838.html" TargetMode="External"/><Relationship Id="rId512" Type="http://schemas.openxmlformats.org/officeDocument/2006/relationships/hyperlink" Target="https://gmatclub.com/forum/an-article-revealed-one-language-dies-every-14-days-because-of-communi-338769.html" TargetMode="External"/><Relationship Id="rId957" Type="http://schemas.openxmlformats.org/officeDocument/2006/relationships/hyperlink" Target="https://gmatclub.com/forum/if-one-string-is-half-the-length-of-another-then-the-pitch-that-is-pr-319283.html" TargetMode="External"/><Relationship Id="rId1142" Type="http://schemas.openxmlformats.org/officeDocument/2006/relationships/hyperlink" Target="https://gmatclub.com/forum/the-art-professor-is-elated-to-discover-that-here-at-last-are-a-300037.html" TargetMode="External"/><Relationship Id="rId1587" Type="http://schemas.openxmlformats.org/officeDocument/2006/relationships/hyperlink" Target="https://gmatclub.com/forum/in-1988-average-global-temperature-increased-to-the-highest-24887.html" TargetMode="External"/><Relationship Id="rId86" Type="http://schemas.openxmlformats.org/officeDocument/2006/relationships/hyperlink" Target="https://gmatclub.com/forum/the-parks-and-recreation-office-recognizes-that-by-stalling-the-precis-366966.html" TargetMode="External"/><Relationship Id="rId817" Type="http://schemas.openxmlformats.org/officeDocument/2006/relationships/hyperlink" Target="https://gmatclub.com/forum/while-the-company-insists-that-its-starting-salary-for-a-man-working-i-322841.html" TargetMode="External"/><Relationship Id="rId1002" Type="http://schemas.openxmlformats.org/officeDocument/2006/relationships/hyperlink" Target="https://gmatclub.com/forum/the-reason-for-which-grace-o-malley-who-was-an-irish-noblewoman-who-317034.html" TargetMode="External"/><Relationship Id="rId1447" Type="http://schemas.openxmlformats.org/officeDocument/2006/relationships/hyperlink" Target="https://gmatclub.com/forum/having-been-named-for-a-mythological-nymph-who-cared-for-the-infant-ju-205139.html" TargetMode="External"/><Relationship Id="rId1654" Type="http://schemas.openxmlformats.org/officeDocument/2006/relationships/hyperlink" Target="https://gmatclub.com/forum/topic65563.html" TargetMode="External"/><Relationship Id="rId1307" Type="http://schemas.openxmlformats.org/officeDocument/2006/relationships/hyperlink" Target="https://gmatclub.com/forum/babylon-was-the-largest-city-in-the-world-for-hundreds-of-years-until-285768.html" TargetMode="External"/><Relationship Id="rId1514" Type="http://schemas.openxmlformats.org/officeDocument/2006/relationships/hyperlink" Target="https://gmatclub.com/forum/the-olympic-games-helped-to-keep-peace-among-the-pugnacious-states-of-85874.html" TargetMode="External"/><Relationship Id="rId13" Type="http://schemas.openxmlformats.org/officeDocument/2006/relationships/hyperlink" Target="https://gmatclub.com/forum/since-the-year-2000-the-hiv-infection-rate-in-europe-has-doubled-367610.html" TargetMode="External"/><Relationship Id="rId162" Type="http://schemas.openxmlformats.org/officeDocument/2006/relationships/hyperlink" Target="https://gmatclub.com/forum/if-the-investors-had-perceived-the-commercial-potential-of-the-product-360678.html" TargetMode="External"/><Relationship Id="rId467" Type="http://schemas.openxmlformats.org/officeDocument/2006/relationships/hyperlink" Target="https://gmatclub.com/forum/in-contrast-to-classical-guitars-whose-owners-prefer-the-dulcet-roun-341983.html" TargetMode="External"/><Relationship Id="rId1097" Type="http://schemas.openxmlformats.org/officeDocument/2006/relationships/hyperlink" Target="https://gmatclub.com/forum/this-study-s-surveys-were-conducted-over-a-course-of-time-commencin-306455.html" TargetMode="External"/><Relationship Id="rId674" Type="http://schemas.openxmlformats.org/officeDocument/2006/relationships/hyperlink" Target="https://gmatclub.com/forum/the-globe-s-southernmost-continent-has-not-always-been-ice-bound-the-331323.html" TargetMode="External"/><Relationship Id="rId881" Type="http://schemas.openxmlformats.org/officeDocument/2006/relationships/hyperlink" Target="https://gmatclub.com/forum/beginning-in-great-britain-and-spreading-across-western-europe-over-th-320766.html" TargetMode="External"/><Relationship Id="rId979" Type="http://schemas.openxmlformats.org/officeDocument/2006/relationships/hyperlink" Target="https://gmatclub.com/forum/reading-not-only-improves-language-skills-but-also-develops-the-imagin-315893.html" TargetMode="External"/><Relationship Id="rId327" Type="http://schemas.openxmlformats.org/officeDocument/2006/relationships/hyperlink" Target="https://gmatclub.com/forum/with-a-population-equal-to-kansas-in-an-area-one-three-hundredth-its-352156.html" TargetMode="External"/><Relationship Id="rId534" Type="http://schemas.openxmlformats.org/officeDocument/2006/relationships/hyperlink" Target="https://gmatclub.com/forum/in-the-future-any-justification-for-our-government-s-military-interve-339802.html" TargetMode="External"/><Relationship Id="rId741" Type="http://schemas.openxmlformats.org/officeDocument/2006/relationships/hyperlink" Target="https://gmatclub.com/forum/categorized-as-a-red-volcano-as-a-result-of-the-lava-that-periodical-329643.html" TargetMode="External"/><Relationship Id="rId839" Type="http://schemas.openxmlformats.org/officeDocument/2006/relationships/hyperlink" Target="https://gmatclub.com/forum/the-reason-that-plastic-products-can-be-considered-eco-friendly-is-tha-324051.html" TargetMode="External"/><Relationship Id="rId1164" Type="http://schemas.openxmlformats.org/officeDocument/2006/relationships/hyperlink" Target="https://gmatclub.com/forum/the-hospital-lost-its-accreditation-after-an-ethics-investigation-297662.html" TargetMode="External"/><Relationship Id="rId1371" Type="http://schemas.openxmlformats.org/officeDocument/2006/relationships/hyperlink" Target="https://gmatclub.com/forum/a-new-strategy-for-releasing-the-seals-into-the-wild-has-been-created-288128.html" TargetMode="External"/><Relationship Id="rId1469" Type="http://schemas.openxmlformats.org/officeDocument/2006/relationships/hyperlink" Target="https://gmatclub.com/forum/when-drive-ins-were-at-the-height-of-their-popularity-in-the-late-44864.html" TargetMode="External"/><Relationship Id="rId601" Type="http://schemas.openxmlformats.org/officeDocument/2006/relationships/hyperlink" Target="https://gmatclub.com/forum/in-order-to-transfer-media-across-a-home-from-a-computer-to-a-televisi-337988.html" TargetMode="External"/><Relationship Id="rId1024" Type="http://schemas.openxmlformats.org/officeDocument/2006/relationships/hyperlink" Target="https://gmatclub.com/forum/some-of-the-most-wrenching-images-of-1985-were-starving-of-ethiopia-309890.html" TargetMode="External"/><Relationship Id="rId1231" Type="http://schemas.openxmlformats.org/officeDocument/2006/relationships/hyperlink" Target="https://gmatclub.com/forum/the-percentage-of-the-labor-force-that-is-unemployed-has-dropped-sharply-this-month-even-though-it-may-be-only-temporarily-282728.html" TargetMode="External"/><Relationship Id="rId1676" Type="http://schemas.openxmlformats.org/officeDocument/2006/relationships/hyperlink" Target="https://gmatclub.com/forum/topic79887.html" TargetMode="External"/><Relationship Id="rId906" Type="http://schemas.openxmlformats.org/officeDocument/2006/relationships/hyperlink" Target="https://gmatclub.com/forum/requiring-a-number-of-gyroscopic-motion-recalibrations-which-may-amoun-322113.html" TargetMode="External"/><Relationship Id="rId1329" Type="http://schemas.openxmlformats.org/officeDocument/2006/relationships/hyperlink" Target="https://gmatclub.com/forum/depending-on-if-its-infrastructure-can-hold-up-the-dilapidated-building-for-another-286639.html" TargetMode="External"/><Relationship Id="rId1536" Type="http://schemas.openxmlformats.org/officeDocument/2006/relationships/hyperlink" Target="https://gmatclub.com/forum/minnesota-is-the-only-one-of-the-contiguous-forty-eight-states-that-st-48159.html" TargetMode="External"/><Relationship Id="rId35" Type="http://schemas.openxmlformats.org/officeDocument/2006/relationships/hyperlink" Target="https://gmatclub.com/forum/the-market-forces-to-which-the-movements-of-a-stock-price-are-369112.html" TargetMode="External"/><Relationship Id="rId1603" Type="http://schemas.openxmlformats.org/officeDocument/2006/relationships/hyperlink" Target="https://gmatclub.com/forum/certain-gerontologists-have-reported-that-the-more-older-people-contin-64996.html" TargetMode="External"/><Relationship Id="rId184" Type="http://schemas.openxmlformats.org/officeDocument/2006/relationships/hyperlink" Target="https://gmatclub.com/forum/puzzling-elements-of-human-anatomy-and-behavior-such-as-having-small-362271.html" TargetMode="External"/><Relationship Id="rId391" Type="http://schemas.openxmlformats.org/officeDocument/2006/relationships/hyperlink" Target="https://gmatclub.com/forum/a-new-study-on-human-sleep-patterns-has-found-that-people-take-longer-349909.html" TargetMode="External"/><Relationship Id="rId251" Type="http://schemas.openxmlformats.org/officeDocument/2006/relationships/hyperlink" Target="https://gmatclub.com/forum/some-scholars-of-english-literature-believe-that-the-disparate-reactio-353863.html" TargetMode="External"/><Relationship Id="rId489" Type="http://schemas.openxmlformats.org/officeDocument/2006/relationships/hyperlink" Target="https://gmatclub.com/forum/electronic-devices-like-smart-phones-and-notebooks-which-were-once-co-343357.html" TargetMode="External"/><Relationship Id="rId696" Type="http://schemas.openxmlformats.org/officeDocument/2006/relationships/hyperlink" Target="https://gmatclub.com/forum/the-reason-that-john-decided-not-to-study-for-the-gmat-is-because-he-332172.html" TargetMode="External"/><Relationship Id="rId349" Type="http://schemas.openxmlformats.org/officeDocument/2006/relationships/hyperlink" Target="https://gmatclub.com/forum/it-is-indeed-ironic-to-note-that-the-subject-where-barry-scored-the-mo-347438.html" TargetMode="External"/><Relationship Id="rId556" Type="http://schemas.openxmlformats.org/officeDocument/2006/relationships/hyperlink" Target="https://gmatclub.com/forum/yellow-saddle-goatfish-in-the-red-sea-have-the-capability-to-hunt-in-g-335686.html" TargetMode="External"/><Relationship Id="rId763" Type="http://schemas.openxmlformats.org/officeDocument/2006/relationships/hyperlink" Target="https://gmatclub.com/forum/eventually-actualizing-economic-sanctions-financial-investments-were-330631.html" TargetMode="External"/><Relationship Id="rId1186" Type="http://schemas.openxmlformats.org/officeDocument/2006/relationships/hyperlink" Target="https://gmatclub.com/forum/a-study-by-the-center-for-immigration-studies-revealed-that-in-296771.html" TargetMode="External"/><Relationship Id="rId1393" Type="http://schemas.openxmlformats.org/officeDocument/2006/relationships/hyperlink" Target="https://gmatclub.com/forum/as-hurricane-irene-approached-the-region-residents-were-warned-to-288905.html" TargetMode="External"/><Relationship Id="rId111" Type="http://schemas.openxmlformats.org/officeDocument/2006/relationships/hyperlink" Target="https://gmatclub.com/forum/although-overpopulation-is-commonly-ascribed-to-densely-populated-regi-363963.html" TargetMode="External"/><Relationship Id="rId209" Type="http://schemas.openxmlformats.org/officeDocument/2006/relationships/hyperlink" Target="https://gmatclub.com/forum/heart-disease-cancer-and-stroke-is-the-leading-cause-of-death-in-the-356736.html" TargetMode="External"/><Relationship Id="rId416" Type="http://schemas.openxmlformats.org/officeDocument/2006/relationships/hyperlink" Target="https://gmatclub.com/forum/in-modern-supermarkets-a-customer-does-not-have-to-stand-in-long-bill-345093.html" TargetMode="External"/><Relationship Id="rId970" Type="http://schemas.openxmlformats.org/officeDocument/2006/relationships/hyperlink" Target="https://gmatclub.com/forum/clarinbridge-oyster-festival-an-annual-irish-festival-is-a-fairly-po-315646.html" TargetMode="External"/><Relationship Id="rId1046" Type="http://schemas.openxmlformats.org/officeDocument/2006/relationships/hyperlink" Target="https://gmatclub.com/forum/real-family-income-excluding-the-effects-of-inflation-has-rapidly-rise-311600.html" TargetMode="External"/><Relationship Id="rId1253" Type="http://schemas.openxmlformats.org/officeDocument/2006/relationships/hyperlink" Target="https://gmatclub.com/forum/in-the-united-states-trade-unions-encountered-far-more-intense-283658.html" TargetMode="External"/><Relationship Id="rId1698" Type="http://schemas.openxmlformats.org/officeDocument/2006/relationships/hyperlink" Target="https://gmatclub.com/forum/topic83854.html" TargetMode="External"/><Relationship Id="rId623" Type="http://schemas.openxmlformats.org/officeDocument/2006/relationships/hyperlink" Target="https://gmatclub.com/forum/maesanin-the-active-ingredient-in-an-herbal-tea-used-by-east-africans-333749.html" TargetMode="External"/><Relationship Id="rId830" Type="http://schemas.openxmlformats.org/officeDocument/2006/relationships/hyperlink" Target="https://gmatclub.com/forum/although-overpopulation-is-commonly-ascribed-to-densely-populated-regi-323622.html" TargetMode="External"/><Relationship Id="rId928" Type="http://schemas.openxmlformats.org/officeDocument/2006/relationships/hyperlink" Target="https://gmatclub.com/forum/closely-interrelated-concepts-a-change-in-macroeconomic-policy-tends-317979.html" TargetMode="External"/><Relationship Id="rId1460" Type="http://schemas.openxmlformats.org/officeDocument/2006/relationships/hyperlink" Target="https://gmatclub.com/forum/whereas-lines-of-competition-are-clearly-defined-in-the-more-establish-36608.html" TargetMode="External"/><Relationship Id="rId1558" Type="http://schemas.openxmlformats.org/officeDocument/2006/relationships/hyperlink" Target="https://gmatclub.com/forum/since-the-1930-s-aircraft-manufacturers-have-tried-to-build-airplanes-134320.html" TargetMode="External"/><Relationship Id="rId57" Type="http://schemas.openxmlformats.org/officeDocument/2006/relationships/hyperlink" Target="https://gmatclub.com/forum/the-various-processes-of-paper-creation-apart-from-destroying-million-370206.html" TargetMode="External"/><Relationship Id="rId1113" Type="http://schemas.openxmlformats.org/officeDocument/2006/relationships/hyperlink" Target="https://gmatclub.com/forum/in-the-early-1920s-a-time-when-new-technologies-were-revolutionizing-302563.html" TargetMode="External"/><Relationship Id="rId1320" Type="http://schemas.openxmlformats.org/officeDocument/2006/relationships/hyperlink" Target="https://gmatclub.com/forum/dorothy-parker-s-fiery-personality-was-often-mirrored-in-her-caustic-286258.html" TargetMode="External"/><Relationship Id="rId1418" Type="http://schemas.openxmlformats.org/officeDocument/2006/relationships/hyperlink" Target="https://gmatclub.com/forum/concerned-about-the-dangers-posed-to-civil-aviation-by-migratory-birds-363388.html" TargetMode="External"/><Relationship Id="rId1625" Type="http://schemas.openxmlformats.org/officeDocument/2006/relationships/hyperlink" Target="https://gmatclub.com/forum/topic66073.html" TargetMode="External"/><Relationship Id="rId273" Type="http://schemas.openxmlformats.org/officeDocument/2006/relationships/hyperlink" Target="https://gmatclub.com/forum/although-jane-s-charm-and-beauty-draws-people-to-her-she-is-somewhat-354842.html" TargetMode="External"/><Relationship Id="rId480" Type="http://schemas.openxmlformats.org/officeDocument/2006/relationships/hyperlink" Target="https://gmatclub.com/forum/revolutionary-3-d-printers-are-evidence-that-far-fetched-star-trek-ide-342895.html" TargetMode="External"/><Relationship Id="rId133" Type="http://schemas.openxmlformats.org/officeDocument/2006/relationships/hyperlink" Target="https://gmatclub.com/forum/advertisement-banners-in-the-air-balloon-competition-last-year-receive-364956.html" TargetMode="External"/><Relationship Id="rId340" Type="http://schemas.openxmlformats.org/officeDocument/2006/relationships/hyperlink" Target="https://gmatclub.com/forum/there-are-a-practical-unlimited-number-of-air-routes-but-they-are-den-352901.html" TargetMode="External"/><Relationship Id="rId578" Type="http://schemas.openxmlformats.org/officeDocument/2006/relationships/hyperlink" Target="https://gmatclub.com/forum/many-political-insiders-now-believe-that-the-dissension-in-congress-ov-336764.html" TargetMode="External"/><Relationship Id="rId785" Type="http://schemas.openxmlformats.org/officeDocument/2006/relationships/hyperlink" Target="https://gmatclub.com/forum/introduced-in-1678-the-term-conscious-acquired-at-least-five-differ-326643.html" TargetMode="External"/><Relationship Id="rId992" Type="http://schemas.openxmlformats.org/officeDocument/2006/relationships/hyperlink" Target="https://gmatclub.com/forum/the-economic-processes-of-urbanization-that-have-left-many-rural-areas-316622.html" TargetMode="External"/><Relationship Id="rId200" Type="http://schemas.openxmlformats.org/officeDocument/2006/relationships/hyperlink" Target="https://gmatclub.com/forum/the-original-english-cottage-garden-which-we-admire-today-for-its-cha-356271.html" TargetMode="External"/><Relationship Id="rId438" Type="http://schemas.openxmlformats.org/officeDocument/2006/relationships/hyperlink" Target="https://gmatclub.com/forum/the-federal-legislation-mandated-the-right-to-have-their-leases-honore-346999.html" TargetMode="External"/><Relationship Id="rId645" Type="http://schemas.openxmlformats.org/officeDocument/2006/relationships/hyperlink" Target="https://gmatclub.com/forum/although-mathematical-physics-are-not-the-same-as-physical-mathematics-334675.html" TargetMode="External"/><Relationship Id="rId852" Type="http://schemas.openxmlformats.org/officeDocument/2006/relationships/hyperlink" Target="https://gmatclub.com/forum/many-environmental-scientists-believe-that-global-warming-could-lead-t-325022.html" TargetMode="External"/><Relationship Id="rId1068" Type="http://schemas.openxmlformats.org/officeDocument/2006/relationships/hyperlink" Target="https://gmatclub.com/forum/since-the-1940-s-the-farms-and-ranches-of-the-great-plains-have-been-s-309064.html" TargetMode="External"/><Relationship Id="rId1275" Type="http://schemas.openxmlformats.org/officeDocument/2006/relationships/hyperlink" Target="https://gmatclub.com/forum/because-the-enemy-s-new-ship-is-the-quietest-and-it-is-therefore-the-284637.html" TargetMode="External"/><Relationship Id="rId1482" Type="http://schemas.openxmlformats.org/officeDocument/2006/relationships/hyperlink" Target="https://gmatclub.com/forum/a-report-by-the-american-academy-for-the-advancement-of-science-has-co-47018.html" TargetMode="External"/><Relationship Id="rId505" Type="http://schemas.openxmlformats.org/officeDocument/2006/relationships/hyperlink" Target="https://gmatclub.com/forum/floating-above-earth-satellites-help-transmit-information-between-new-338478.html" TargetMode="External"/><Relationship Id="rId712" Type="http://schemas.openxmlformats.org/officeDocument/2006/relationships/hyperlink" Target="https://gmatclub.com/forum/no-known-language-lacks-an-organized-system-of-sounds-selected-from-t-328159.html" TargetMode="External"/><Relationship Id="rId1135" Type="http://schemas.openxmlformats.org/officeDocument/2006/relationships/hyperlink" Target="https://gmatclub.com/forum/first-prepared-by-the-arabs-in-the-15th-century-the-humble-299432.html" TargetMode="External"/><Relationship Id="rId1342" Type="http://schemas.openxmlformats.org/officeDocument/2006/relationships/hyperlink" Target="https://gmatclub.com/forum/hunted-for-their-decent-size-and-succulent-meat-which-ranges-from-287062.html" TargetMode="External"/><Relationship Id="rId79" Type="http://schemas.openxmlformats.org/officeDocument/2006/relationships/hyperlink" Target="https://gmatclub.com/forum/when-held-up-to-the-backdrop-of-the-night-sky-the-circumference-of-an-366691.html" TargetMode="External"/><Relationship Id="rId1202" Type="http://schemas.openxmlformats.org/officeDocument/2006/relationships/hyperlink" Target="https://gmatclub.com/forum/since-chromosome-damage-may-be-caused-by-viral-infections-medical-x-r-281420.html" TargetMode="External"/><Relationship Id="rId1647" Type="http://schemas.openxmlformats.org/officeDocument/2006/relationships/hyperlink" Target="https://gmatclub.com/forum/topic64073.html" TargetMode="External"/><Relationship Id="rId1507" Type="http://schemas.openxmlformats.org/officeDocument/2006/relationships/hyperlink" Target="https://gmatclub.com/forum/according-to-a-1996-survey-by-the-national-association-of-college-and-85428.html" TargetMode="External"/><Relationship Id="rId295" Type="http://schemas.openxmlformats.org/officeDocument/2006/relationships/hyperlink" Target="https://gmatclub.com/forum/as-one-step-in-their-plan-to-engender-greater-goodwill-in-the-communit-350132.html" TargetMode="External"/><Relationship Id="rId155" Type="http://schemas.openxmlformats.org/officeDocument/2006/relationships/hyperlink" Target="https://gmatclub.com/forum/ever-since-a-group-of-boys-discovered-the-cave-of-lascaux-in-the-1960s-360424.html" TargetMode="External"/><Relationship Id="rId362" Type="http://schemas.openxmlformats.org/officeDocument/2006/relationships/hyperlink" Target="https://gmatclub.com/forum/the-state-labour-department-has-approved-an-increase-in-the-wages-of-348195.html" TargetMode="External"/><Relationship Id="rId1297" Type="http://schemas.openxmlformats.org/officeDocument/2006/relationships/hyperlink" Target="https://gmatclub.com/forum/one-important-aspect-of-haydn-s-genius-lays-in-his-sense-of-the-285438.html" TargetMode="External"/><Relationship Id="rId222" Type="http://schemas.openxmlformats.org/officeDocument/2006/relationships/hyperlink" Target="https://gmatclub.com/forum/a-leading-tourism-agency-has-reported-that-last-year-tourists-preferre-357618.html" TargetMode="External"/><Relationship Id="rId667" Type="http://schemas.openxmlformats.org/officeDocument/2006/relationships/hyperlink" Target="https://gmatclub.com/forum/in-statistics-the-term-validity-denotes-the-extent-to-which-an-instr-331029.html" TargetMode="External"/><Relationship Id="rId874" Type="http://schemas.openxmlformats.org/officeDocument/2006/relationships/hyperlink" Target="https://gmatclub.com/forum/the-world-s-most-commonly-cultivated-tetraploid-potato-species-is-sola-320416.html" TargetMode="External"/><Relationship Id="rId527" Type="http://schemas.openxmlformats.org/officeDocument/2006/relationships/hyperlink" Target="https://gmatclub.com/forum/a-court-reporter-can-have-trouble-if-a-witness-speaks-too-quickly-duri-339383.html" TargetMode="External"/><Relationship Id="rId734" Type="http://schemas.openxmlformats.org/officeDocument/2006/relationships/hyperlink" Target="https://gmatclub.com/forum/john-who-is-a-28-year-old-man-asked-jane-to-marry-him-and-was-devast-329302.html" TargetMode="External"/><Relationship Id="rId941" Type="http://schemas.openxmlformats.org/officeDocument/2006/relationships/hyperlink" Target="https://gmatclub.com/forum/federal-judges-are-sentencing-white-collar-criminals-to-prison-with-mo-318493.html" TargetMode="External"/><Relationship Id="rId1157" Type="http://schemas.openxmlformats.org/officeDocument/2006/relationships/hyperlink" Target="https://gmatclub.com/forum/ustad-ahmad-lahauri-the-architect-of-both-the-taj-mahal-a-white-297175.html" TargetMode="External"/><Relationship Id="rId1364" Type="http://schemas.openxmlformats.org/officeDocument/2006/relationships/hyperlink" Target="https://gmatclub.com/forum/the-corporation-s-regulations-require-that-managers-order-a-discharged-287812.html" TargetMode="External"/><Relationship Id="rId1571" Type="http://schemas.openxmlformats.org/officeDocument/2006/relationships/hyperlink" Target="https://gmatclub.com/forum/none-of-the-houses-that-frank-lloyd-wright-built-in-the-prairie-style-216713.html" TargetMode="External"/><Relationship Id="rId70" Type="http://schemas.openxmlformats.org/officeDocument/2006/relationships/hyperlink" Target="https://gmatclub.com/forum/as-generators-of-electricity-small-relatively-inexpensive-windmills-366139.html" TargetMode="External"/><Relationship Id="rId801" Type="http://schemas.openxmlformats.org/officeDocument/2006/relationships/hyperlink" Target="https://gmatclub.com/forum/in-general-the-design-of-automotive-spaces-such-as-highways-and-parki-327453.html" TargetMode="External"/><Relationship Id="rId1017" Type="http://schemas.openxmlformats.org/officeDocument/2006/relationships/hyperlink" Target="https://gmatclub.com/forum/among-the-many-reasons-for-his-defeat-in-the-election-was-his-arrogant-311922.html" TargetMode="External"/><Relationship Id="rId1224" Type="http://schemas.openxmlformats.org/officeDocument/2006/relationships/hyperlink" Target="https://gmatclub.com/forum/in-august-1883-krakatoa-erupted-and-sent-clouds-of-dust-ash-and-282330.html" TargetMode="External"/><Relationship Id="rId1431" Type="http://schemas.openxmlformats.org/officeDocument/2006/relationships/hyperlink" Target="https://gmatclub.com/forum/as-criminal-activity-on-the-internet-becomes-more-and-more-sophisticat-220239.html" TargetMode="External"/><Relationship Id="rId1669" Type="http://schemas.openxmlformats.org/officeDocument/2006/relationships/hyperlink" Target="https://gmatclub.com/forum/topic75679.html" TargetMode="External"/><Relationship Id="rId1529" Type="http://schemas.openxmlformats.org/officeDocument/2006/relationships/hyperlink" Target="https://gmatclub.com/forum/one-of-four-babies-are-now-born-to-mothers-aged-thirty-years-or-more-2764.html" TargetMode="External"/><Relationship Id="rId28" Type="http://schemas.openxmlformats.org/officeDocument/2006/relationships/hyperlink" Target="https://gmatclub.com/forum/following-the-nutrition-board-s-advice-on-salt-consumption-would-mean-368399.html" TargetMode="External"/><Relationship Id="rId177" Type="http://schemas.openxmlformats.org/officeDocument/2006/relationships/hyperlink" Target="https://gmatclub.com/forum/if-john-had-not-applied-sun-protection-cream-his-skin-surely-would-361787.html" TargetMode="External"/><Relationship Id="rId384" Type="http://schemas.openxmlformats.org/officeDocument/2006/relationships/hyperlink" Target="https://gmatclub.com/forum/the-axi3-language-algorithm-one-of-the-more-than-ten-such-algorithms-349415.html" TargetMode="External"/><Relationship Id="rId591" Type="http://schemas.openxmlformats.org/officeDocument/2006/relationships/hyperlink" Target="https://gmatclub.com/forum/the-machine-press-union-and-company-management-were-not-able-to-commun-337399.html" TargetMode="External"/><Relationship Id="rId244" Type="http://schemas.openxmlformats.org/officeDocument/2006/relationships/hyperlink" Target="https://gmatclub.com/forum/potatoes-be-they-in-fried-roasted-or-baked-form-are-an-extremely-359797.html" TargetMode="External"/><Relationship Id="rId689" Type="http://schemas.openxmlformats.org/officeDocument/2006/relationships/hyperlink" Target="https://gmatclub.com/forum/according-to-a-uk-survey-conducted-in-2008-cost-is-more-important-tha-331813.html" TargetMode="External"/><Relationship Id="rId896" Type="http://schemas.openxmlformats.org/officeDocument/2006/relationships/hyperlink" Target="https://gmatclub.com/forum/originally-presented-in-a-two-act-format-with-spoken-dialogue-smetana-321544.html" TargetMode="External"/><Relationship Id="rId1081" Type="http://schemas.openxmlformats.org/officeDocument/2006/relationships/hyperlink" Target="https://gmatclub.com/forum/although-governor-sam-houston-was-averse-to-abolition-he-adamantly-op-304772.html" TargetMode="External"/><Relationship Id="rId451" Type="http://schemas.openxmlformats.org/officeDocument/2006/relationships/hyperlink" Target="https://gmatclub.com/forum/although-tapirs-reared-in-captivity-are-generally-docile-and-have-even-340780.html" TargetMode="External"/><Relationship Id="rId549" Type="http://schemas.openxmlformats.org/officeDocument/2006/relationships/hyperlink" Target="https://gmatclub.com/forum/the-best-strategy-for-preventing-hip-fractures-among-residents-of-340497.html" TargetMode="External"/><Relationship Id="rId756" Type="http://schemas.openxmlformats.org/officeDocument/2006/relationships/hyperlink" Target="https://gmatclub.com/forum/although-the-word-utility-has-other-uses-in-economics-it-is-the-mea-330475.html" TargetMode="External"/><Relationship Id="rId1179" Type="http://schemas.openxmlformats.org/officeDocument/2006/relationships/hyperlink" Target="https://gmatclub.com/forum/traditional-art-and-modern-art-both-part-of-the-cultural-frame-of-298926.html" TargetMode="External"/><Relationship Id="rId1386" Type="http://schemas.openxmlformats.org/officeDocument/2006/relationships/hyperlink" Target="https://gmatclub.com/forum/neither-pete-rose-the-major-league-baseball-hits-leader-or-shoeless-288669.html" TargetMode="External"/><Relationship Id="rId1593" Type="http://schemas.openxmlformats.org/officeDocument/2006/relationships/hyperlink" Target="https://gmatclub.com/forum/according-to-the-international-investment-memorandum-recently-signed-72157.html" TargetMode="External"/><Relationship Id="rId104" Type="http://schemas.openxmlformats.org/officeDocument/2006/relationships/hyperlink" Target="https://gmatclub.com/forum/with-the-evolution-of-technologies-such-as-cloning-scientific-communi-363387.html" TargetMode="External"/><Relationship Id="rId311" Type="http://schemas.openxmlformats.org/officeDocument/2006/relationships/hyperlink" Target="https://gmatclub.com/forum/the-limousine-driver-has-waited-for-almost-an-hour-before-deciding-351110.html" TargetMode="External"/><Relationship Id="rId409" Type="http://schemas.openxmlformats.org/officeDocument/2006/relationships/hyperlink" Target="https://gmatclub.com/forum/the-purpose-of-the-vehicle-driving-test-is-to-assess-a-person-s-abilit-344758.html" TargetMode="External"/><Relationship Id="rId963" Type="http://schemas.openxmlformats.org/officeDocument/2006/relationships/hyperlink" Target="https://gmatclub.com/forum/the-cardiovascular-system-which-regulates-blood-distribution-and-the-319490.html" TargetMode="External"/><Relationship Id="rId1039" Type="http://schemas.openxmlformats.org/officeDocument/2006/relationships/hyperlink" Target="https://gmatclub.com/forum/thomas-jefferson-the-muted-public-speaker-was-quite-different-from-311009.html" TargetMode="External"/><Relationship Id="rId1246" Type="http://schemas.openxmlformats.org/officeDocument/2006/relationships/hyperlink" Target="https://gmatclub.com/forum/although-films-about-the-american-west-depict-coyotes-as-solitary-283262.html" TargetMode="External"/><Relationship Id="rId92" Type="http://schemas.openxmlformats.org/officeDocument/2006/relationships/hyperlink" Target="https://gmatclub.com/forum/in-ancient-greece-much-of-the-local-worshipper-s-practice-was-premise-367343.html" TargetMode="External"/><Relationship Id="rId616" Type="http://schemas.openxmlformats.org/officeDocument/2006/relationships/hyperlink" Target="https://gmatclub.com/forum/most-indoor-plants-should-be-watered-four-or-more-than-four-times-a-mo-333372.html" TargetMode="External"/><Relationship Id="rId823" Type="http://schemas.openxmlformats.org/officeDocument/2006/relationships/hyperlink" Target="https://gmatclub.com/forum/introduced-into-the-college-of-engineering-only-five-years-ago-ergono-323188.html" TargetMode="External"/><Relationship Id="rId1453" Type="http://schemas.openxmlformats.org/officeDocument/2006/relationships/hyperlink" Target="https://gmatclub.com/forum/proponents-of-artificial-intelligence-say-they-will-be-able-to-make-co-17516.html" TargetMode="External"/><Relationship Id="rId1660" Type="http://schemas.openxmlformats.org/officeDocument/2006/relationships/hyperlink" Target="https://gmatclub.com/forum/topic87777.html" TargetMode="External"/><Relationship Id="rId1106" Type="http://schemas.openxmlformats.org/officeDocument/2006/relationships/hyperlink" Target="https://gmatclub.com/forum/choreographer-and-dancer-savion-glover-aims-to-restore-the-african-roo-301766.html" TargetMode="External"/><Relationship Id="rId1313" Type="http://schemas.openxmlformats.org/officeDocument/2006/relationships/hyperlink" Target="https://gmatclub.com/forum/swimming-and-sunbathing-by-the-public-is-prohibited-on-stretches-of-286028.html" TargetMode="External"/><Relationship Id="rId1520" Type="http://schemas.openxmlformats.org/officeDocument/2006/relationships/hyperlink" Target="https://gmatclub.com/forum/in-astronomy-the-term-red-shift-denotes-the-extent-to-which-light-45682.html" TargetMode="External"/><Relationship Id="rId1618" Type="http://schemas.openxmlformats.org/officeDocument/2006/relationships/hyperlink" Target="https://gmatclub.com/forum/topic24300.html" TargetMode="External"/><Relationship Id="rId199" Type="http://schemas.openxmlformats.org/officeDocument/2006/relationships/hyperlink" Target="https://gmatclub.com/forum/it-is-undeniable-that-freelancers-are-permanent-fixtures-in-today-s-ec-356270.html" TargetMode="External"/><Relationship Id="rId266" Type="http://schemas.openxmlformats.org/officeDocument/2006/relationships/hyperlink" Target="https://gmatclub.com/forum/it-has-been-proven-that-buying-shares-in-the-acme-corporation-can-354466.html" TargetMode="External"/><Relationship Id="rId473" Type="http://schemas.openxmlformats.org/officeDocument/2006/relationships/hyperlink" Target="https://gmatclub.com/forum/many-full-veiled-muslim-women-are-outspoken-in-defending-their-342534.html" TargetMode="External"/><Relationship Id="rId680" Type="http://schemas.openxmlformats.org/officeDocument/2006/relationships/hyperlink" Target="https://gmatclub.com/forum/that-the-history-of-the-american-republic-is-largely-the-story-of-a-na-331510.html" TargetMode="External"/><Relationship Id="rId126" Type="http://schemas.openxmlformats.org/officeDocument/2006/relationships/hyperlink" Target="https://gmatclub.com/forum/after-meeting-together-near-mediolanurn-in-313-roman-emperors-constan-364587.html" TargetMode="External"/><Relationship Id="rId333" Type="http://schemas.openxmlformats.org/officeDocument/2006/relationships/hyperlink" Target="https://gmatclub.com/forum/molecular-evidence-and-comparisons-of-the-biological-mechanisms-that-a-352648.html" TargetMode="External"/><Relationship Id="rId540" Type="http://schemas.openxmlformats.org/officeDocument/2006/relationships/hyperlink" Target="https://gmatclub.com/forum/if-a-law-had-been-passed-demanding-that-hunters-will-be-punished-340085.html" TargetMode="External"/><Relationship Id="rId778" Type="http://schemas.openxmlformats.org/officeDocument/2006/relationships/hyperlink" Target="https://gmatclub.com/forum/matthew-barney-is-one-of-the-contemporary-artists-that-uses-digital-me-326376.html" TargetMode="External"/><Relationship Id="rId985" Type="http://schemas.openxmlformats.org/officeDocument/2006/relationships/hyperlink" Target="https://gmatclub.com/forum/some-scholars-consider-nobel-laureate-doris-lessing-s-the-golden-noteb-316259.html" TargetMode="External"/><Relationship Id="rId1170" Type="http://schemas.openxmlformats.org/officeDocument/2006/relationships/hyperlink" Target="https://gmatclub.com/forum/wary-of-outrageously-expensive-motion-pictures-after-the-failure-of-298208.html" TargetMode="External"/><Relationship Id="rId638" Type="http://schemas.openxmlformats.org/officeDocument/2006/relationships/hyperlink" Target="https://gmatclub.com/forum/when-his-wife-committed-suicide-shelley-was-denied-custody-of-his-chi-334388.html" TargetMode="External"/><Relationship Id="rId845" Type="http://schemas.openxmlformats.org/officeDocument/2006/relationships/hyperlink" Target="https://gmatclub.com/forum/rather-than-taking-intentions-into-account-piaget-and-other-researche-324518.html" TargetMode="External"/><Relationship Id="rId1030" Type="http://schemas.openxmlformats.org/officeDocument/2006/relationships/hyperlink" Target="https://gmatclub.com/forum/there-has-been-some-speculation-that-the-severed-engine-of-the-airplan-310416.html" TargetMode="External"/><Relationship Id="rId1268" Type="http://schemas.openxmlformats.org/officeDocument/2006/relationships/hyperlink" Target="https://gmatclub.com/forum/a-calendar-stick-carved-centuries-ago-by-the-winnebago-tribe-may-provide-284262.html" TargetMode="External"/><Relationship Id="rId1475" Type="http://schemas.openxmlformats.org/officeDocument/2006/relationships/hyperlink" Target="https://gmatclub.com/forum/at-the-time-of-the-mexican-agrarian-revolution-the-most-radical-facti-46988.html" TargetMode="External"/><Relationship Id="rId1682" Type="http://schemas.openxmlformats.org/officeDocument/2006/relationships/hyperlink" Target="https://gmatclub.com/forum/topic78893.html" TargetMode="External"/><Relationship Id="rId400" Type="http://schemas.openxmlformats.org/officeDocument/2006/relationships/hyperlink" Target="https://gmatclub.com/forum/iran-that-has-the-world-s-fourth-largest-oil-reserves-also-has-the-wor-344363.html" TargetMode="External"/><Relationship Id="rId705" Type="http://schemas.openxmlformats.org/officeDocument/2006/relationships/hyperlink" Target="https://gmatclub.com/forum/the-word-vixen-is-a-female-fox-332569.html" TargetMode="External"/><Relationship Id="rId1128" Type="http://schemas.openxmlformats.org/officeDocument/2006/relationships/hyperlink" Target="https://gmatclub.com/forum/as-with-uranus-neither-jupiter-nor-neptune-are-completely-spherical-303890.html" TargetMode="External"/><Relationship Id="rId1335" Type="http://schemas.openxmlformats.org/officeDocument/2006/relationships/hyperlink" Target="https://gmatclub.com/forum/although-shortening-was-first-developed-as-a-cheaper-alternative-to-the-lard-needed-286865.html" TargetMode="External"/><Relationship Id="rId1542" Type="http://schemas.openxmlformats.org/officeDocument/2006/relationships/hyperlink" Target="https://gmatclub.com/forum/formulas-for-cash-flow-and-the-ratio-of-debt-to-equity-do-not-apply-to-60474.html" TargetMode="External"/><Relationship Id="rId912" Type="http://schemas.openxmlformats.org/officeDocument/2006/relationships/hyperlink" Target="https://gmatclub.com/forum/the-status-of-photography-as-an-art-form-was-initially-unclear-at-the-322585.html" TargetMode="External"/><Relationship Id="rId41" Type="http://schemas.openxmlformats.org/officeDocument/2006/relationships/hyperlink" Target="https://gmatclub.com/forum/to-small-investors-deciding-whether-or-not-to-purchase-assets-in-the-369344.html" TargetMode="External"/><Relationship Id="rId1402" Type="http://schemas.openxmlformats.org/officeDocument/2006/relationships/hyperlink" Target="https://gmatclub.com/forum/a-major-investment-bank-s-adjustment-of-interest-rates-on-mortgages-held-by-individuals-289266.html" TargetMode="External"/><Relationship Id="rId1707" Type="http://schemas.openxmlformats.org/officeDocument/2006/relationships/comments" Target="../comments1.xml"/><Relationship Id="rId190" Type="http://schemas.openxmlformats.org/officeDocument/2006/relationships/hyperlink" Target="https://gmatclub.com/forum/anti-spam-software-can-prevent-unwanted-mail-by-either-filtering-incom-362767.html" TargetMode="External"/><Relationship Id="rId288" Type="http://schemas.openxmlformats.org/officeDocument/2006/relationships/hyperlink" Target="https://gmatclub.com/forum/since-the-design-and-construction-of-skyscrapers-undoubtedly-reflects-355665.html" TargetMode="External"/><Relationship Id="rId495" Type="http://schemas.openxmlformats.org/officeDocument/2006/relationships/hyperlink" Target="https://gmatclub.com/forum/the-newly-launched-aircraft-engine-providing-a-50-reduction-in-noise-343528.html" TargetMode="External"/><Relationship Id="rId148" Type="http://schemas.openxmlformats.org/officeDocument/2006/relationships/hyperlink" Target="https://gmatclub.com/forum/analysts-believe-that-the-state-owned-telephone-company-with-huge-fin-359985.html" TargetMode="External"/><Relationship Id="rId355" Type="http://schemas.openxmlformats.org/officeDocument/2006/relationships/hyperlink" Target="https://gmatclub.com/forum/citizens-often-demand-that-a-presidential-candidate-release-347923.html" TargetMode="External"/><Relationship Id="rId562" Type="http://schemas.openxmlformats.org/officeDocument/2006/relationships/hyperlink" Target="https://gmatclub.com/forum/the-judges-were-swift-in-deciding-whether-or-not-to-disqualify-the-swi-335960.html" TargetMode="External"/><Relationship Id="rId1192" Type="http://schemas.openxmlformats.org/officeDocument/2006/relationships/hyperlink" Target="https://gmatclub.com/forum/in-his-eagerness-to-find-a-city-worthy-of-priam-the-german-281055.html" TargetMode="External"/><Relationship Id="rId215" Type="http://schemas.openxmlformats.org/officeDocument/2006/relationships/hyperlink" Target="https://gmatclub.com/forum/the-works-of-one-of-america-s-finest-20th-century-artists-edward-hopp-357319.html" TargetMode="External"/><Relationship Id="rId422" Type="http://schemas.openxmlformats.org/officeDocument/2006/relationships/hyperlink" Target="https://gmatclub.com/forum/in-the-years-after-he-left-the-white-house-richard-nixon-strove-to-345656.html" TargetMode="External"/><Relationship Id="rId867" Type="http://schemas.openxmlformats.org/officeDocument/2006/relationships/hyperlink" Target="https://gmatclub.com/forum/on-october-24-1946-the-first-black-and-white-images-of-earth-were-ta-319953.html" TargetMode="External"/><Relationship Id="rId1052" Type="http://schemas.openxmlformats.org/officeDocument/2006/relationships/hyperlink" Target="https://gmatclub.com/forum/a-primary-objective-of-the-rivalry-between-greet-powers-in-southern-af-307483.html" TargetMode="External"/><Relationship Id="rId1497" Type="http://schemas.openxmlformats.org/officeDocument/2006/relationships/hyperlink" Target="https://www.manhattanprep.com/gmat/onlineexams/cat_disp.cfm?act=IR_Run&amp;IR_Act=cat_rev_Qview&amp;questionid=651" TargetMode="External"/><Relationship Id="rId727" Type="http://schemas.openxmlformats.org/officeDocument/2006/relationships/hyperlink" Target="https://gmatclub.com/forum/jane-does-not-like-none-of-john-s-friends-328912.html" TargetMode="External"/><Relationship Id="rId934" Type="http://schemas.openxmlformats.org/officeDocument/2006/relationships/hyperlink" Target="https://gmatclub.com/forum/because-the-theater-production-in-which-john-participated-has-failed-318220.html" TargetMode="External"/><Relationship Id="rId1357" Type="http://schemas.openxmlformats.org/officeDocument/2006/relationships/hyperlink" Target="https://gmatclub.com/forum/although-the-knee-joint-is-susceptible-to-many-types-of-injuries-287352.html" TargetMode="External"/><Relationship Id="rId1564" Type="http://schemas.openxmlformats.org/officeDocument/2006/relationships/hyperlink" Target="https://gmatclub.com/forum/each-of-hemingway-s-wives-hadley-richardson-pauline-pfeiffer-martha-133090.html" TargetMode="External"/><Relationship Id="rId63" Type="http://schemas.openxmlformats.org/officeDocument/2006/relationships/hyperlink" Target="https://gmatclub.com/forum/rebuilding-and-levee-development-has-permitted-the-seacoast-town-365835.html" TargetMode="External"/><Relationship Id="rId1217" Type="http://schemas.openxmlformats.org/officeDocument/2006/relationships/hyperlink" Target="https://gmatclub.com/forum/unlike-the-second-world-war-when-long-voyages-home-aboard-troopships-282096.html" TargetMode="External"/><Relationship Id="rId1424" Type="http://schemas.openxmlformats.org/officeDocument/2006/relationships/hyperlink" Target="https://gmatclub.com/forum/with-a-call-that-exceeds-188-decibels-the-blue-whale-is-often-thought-364590.html" TargetMode="External"/><Relationship Id="rId1631" Type="http://schemas.openxmlformats.org/officeDocument/2006/relationships/hyperlink" Target="https://gmatclub.com/forum/topic63204.html" TargetMode="External"/><Relationship Id="rId377" Type="http://schemas.openxmlformats.org/officeDocument/2006/relationships/hyperlink" Target="https://gmatclub.com/forum/science-fiction-has-been-described-as-the-genre-that-by-addressing-th-349129.html" TargetMode="External"/><Relationship Id="rId584" Type="http://schemas.openxmlformats.org/officeDocument/2006/relationships/hyperlink" Target="https://gmatclub.com/forum/in-the-eighteenth-century-william-shakespeare-was-regarded-as-one-of-337241.html" TargetMode="External"/><Relationship Id="rId5" Type="http://schemas.openxmlformats.org/officeDocument/2006/relationships/hyperlink" Target="https://gmatclub.com/forum/carthaginians-are-still-commonly-credited-as-the-ones-who-salted-roman-351829.html" TargetMode="External"/><Relationship Id="rId237" Type="http://schemas.openxmlformats.org/officeDocument/2006/relationships/hyperlink" Target="https://gmatclub.com/forum/frederick-douglass-belief-in-abraham-lincoln-was-of-him-being-with-359074.html" TargetMode="External"/><Relationship Id="rId791" Type="http://schemas.openxmlformats.org/officeDocument/2006/relationships/hyperlink" Target="https://gmatclub.com/forum/using-a-brush-soaked-in-water-a-stroke-can-be-smeared-that-is-made-wi-326915.html" TargetMode="External"/><Relationship Id="rId889" Type="http://schemas.openxmlformats.org/officeDocument/2006/relationships/hyperlink" Target="https://gmatclub.com/forum/the-london-tube-the-world-s-first-underground-railway-opened-in-janu-321215.html" TargetMode="External"/><Relationship Id="rId1074" Type="http://schemas.openxmlformats.org/officeDocument/2006/relationships/hyperlink" Target="https://gmatclub.com/forum/despite-their-intimidating-size-great-danes-are-easy-to-groom-309532.html" TargetMode="External"/><Relationship Id="rId444" Type="http://schemas.openxmlformats.org/officeDocument/2006/relationships/hyperlink" Target="https://gmatclub.com/forum/as-far-as-acquiring-life-skills-is-concerned-learning-how-to-drive-is-347235.html" TargetMode="External"/><Relationship Id="rId651" Type="http://schemas.openxmlformats.org/officeDocument/2006/relationships/hyperlink" Target="https://gmatclub.com/forum/when-we-look-at-the-star-alpha-centauri-we-see-it-as-it-was-a-little-335031.html" TargetMode="External"/><Relationship Id="rId749" Type="http://schemas.openxmlformats.org/officeDocument/2006/relationships/hyperlink" Target="https://gmatclub.com/forum/as-an-animal-develops-from-a-fertilized-egg-into-an-embryo-their-cell-330080.html" TargetMode="External"/><Relationship Id="rId1281" Type="http://schemas.openxmlformats.org/officeDocument/2006/relationships/hyperlink" Target="https://gmatclub.com/forum/unlike-the-successors-of-many-roman-towns-which-are-generally-284866.html" TargetMode="External"/><Relationship Id="rId1379" Type="http://schemas.openxmlformats.org/officeDocument/2006/relationships/hyperlink" Target="https://gmatclub.com/forum/by-the-time-a-way-to-stop-the-ozone-layer-from-deteriorating-is-288383.html" TargetMode="External"/><Relationship Id="rId1586" Type="http://schemas.openxmlformats.org/officeDocument/2006/relationships/hyperlink" Target="https://gmatclub.com/forum/a-revolution-has-taken-place-in-medical-science-as-a-result-12207.html" TargetMode="External"/><Relationship Id="rId304" Type="http://schemas.openxmlformats.org/officeDocument/2006/relationships/hyperlink" Target="https://gmatclub.com/forum/determining-which-animal-on-earth-is-the-largest-depends-on-one-s-refe-350725.html" TargetMode="External"/><Relationship Id="rId511" Type="http://schemas.openxmlformats.org/officeDocument/2006/relationships/hyperlink" Target="https://gmatclub.com/forum/rather-than-approving-the-rebuilding-of-oceanfront-houses-destroyed-by-338624.html" TargetMode="External"/><Relationship Id="rId609" Type="http://schemas.openxmlformats.org/officeDocument/2006/relationships/hyperlink" Target="https://gmatclub.com/forum/running-for-the-bus-jane-s-purse-fell-in-the-mud-running-for-the-bus-332993.html" TargetMode="External"/><Relationship Id="rId956" Type="http://schemas.openxmlformats.org/officeDocument/2006/relationships/hyperlink" Target="https://gmatclub.com/forum/curious-about-the-possibility-of-inducing-false-memories-the-resea-319282.html" TargetMode="External"/><Relationship Id="rId1141" Type="http://schemas.openxmlformats.org/officeDocument/2006/relationships/hyperlink" Target="https://gmatclub.com/forum/symptoms-of-a-severe-allergic-reaction-to-a-bee-sting-may-include-300036.html" TargetMode="External"/><Relationship Id="rId1239" Type="http://schemas.openxmlformats.org/officeDocument/2006/relationships/hyperlink" Target="https://gmatclub.com/forum/for-all-his-professed-disdain-of-such-activities-auden-was-an-282990.html" TargetMode="External"/><Relationship Id="rId85" Type="http://schemas.openxmlformats.org/officeDocument/2006/relationships/hyperlink" Target="https://gmatclub.com/forum/standardized-tests-in-elementary-school-were-once-administered-every-366965.html" TargetMode="External"/><Relationship Id="rId816" Type="http://schemas.openxmlformats.org/officeDocument/2006/relationships/hyperlink" Target="https://gmatclub.com/forum/in-the-wake-of-the-scandal-disclosure-rather-than-secrecy-was-opted-f-322840.html" TargetMode="External"/><Relationship Id="rId1001" Type="http://schemas.openxmlformats.org/officeDocument/2006/relationships/hyperlink" Target="https://gmatclub.com/forum/the-pomo-are-a-people-who-are-native-to-northern-california-and-who-ar-316982.html" TargetMode="External"/><Relationship Id="rId1446" Type="http://schemas.openxmlformats.org/officeDocument/2006/relationships/hyperlink" Target="https://gmatclub.com/forum/the-32-species-that-make-up-the-dolphin-family-are-closely-related-to-9155.html" TargetMode="External"/><Relationship Id="rId1653" Type="http://schemas.openxmlformats.org/officeDocument/2006/relationships/hyperlink" Target="https://gmatclub.com/forum/topic34690.html" TargetMode="External"/><Relationship Id="rId1306" Type="http://schemas.openxmlformats.org/officeDocument/2006/relationships/hyperlink" Target="https://gmatclub.com/forum/britain-s-representative-government-in-which-citizens-vote-for-lawmakers-285687.html" TargetMode="External"/><Relationship Id="rId1513" Type="http://schemas.openxmlformats.org/officeDocument/2006/relationships/hyperlink" Target="https://gmatclub.com/forum/although-she-was-considered-among-her-contemporaries-to-be-the-better-208881.html" TargetMode="External"/><Relationship Id="rId12" Type="http://schemas.openxmlformats.org/officeDocument/2006/relationships/hyperlink" Target="https://gmatclub.com/forum/unsure-to-whom-the-teacher-was-talking-the-students-stared-mutely-at-298309.html" TargetMode="External"/><Relationship Id="rId161" Type="http://schemas.openxmlformats.org/officeDocument/2006/relationships/hyperlink" Target="https://gmatclub.com/forum/although-jane-kept-up-appearances-and-seemed-to-be-fine-the-deciding-360679.html" TargetMode="External"/><Relationship Id="rId399" Type="http://schemas.openxmlformats.org/officeDocument/2006/relationships/hyperlink" Target="https://gmatclub.com/forum/surprisingly-much-of-the-most-glaring-errors-contained-in-the-report-344259.html" TargetMode="External"/><Relationship Id="rId259" Type="http://schemas.openxmlformats.org/officeDocument/2006/relationships/hyperlink" Target="https://gmatclub.com/forum/contrary-to-what-is-generally-believed-the-brain-being-a-malleable-or-354317.html" TargetMode="External"/><Relationship Id="rId466" Type="http://schemas.openxmlformats.org/officeDocument/2006/relationships/hyperlink" Target="https://gmatclub.com/forum/mild-exercise-throughout-pregnancy-may-reduce-the-discomfort-associate-341984.html" TargetMode="External"/><Relationship Id="rId673" Type="http://schemas.openxmlformats.org/officeDocument/2006/relationships/hyperlink" Target="https://gmatclub.com/forum/kung-fu-is-an-ancient-form-of-self-defense-but-also-a-complete-belief-331207.html" TargetMode="External"/><Relationship Id="rId880" Type="http://schemas.openxmlformats.org/officeDocument/2006/relationships/hyperlink" Target="https://gmatclub.com/forum/some-business-leaders-newfound-confidence-has-been-inspired-by-a-rece-320765.html" TargetMode="External"/><Relationship Id="rId1096" Type="http://schemas.openxmlformats.org/officeDocument/2006/relationships/hyperlink" Target="https://gmatclub.com/forum/in-times-of-economic-difficulty-young-adults-and-old-people-tend-to-l-306454.html" TargetMode="External"/><Relationship Id="rId119" Type="http://schemas.openxmlformats.org/officeDocument/2006/relationships/hyperlink" Target="https://gmatclub.com/forum/a-glycoprotein-is-a-protein-to-which-have-been-attached-a-monosacchari-364293.html" TargetMode="External"/><Relationship Id="rId326" Type="http://schemas.openxmlformats.org/officeDocument/2006/relationships/hyperlink" Target="https://gmatclub.com/forum/the-axis-technology-company-plans-to-spend-the-30-million-it-holds-in-352151.html" TargetMode="External"/><Relationship Id="rId533" Type="http://schemas.openxmlformats.org/officeDocument/2006/relationships/hyperlink" Target="https://gmatclub.com/forum/by-day-hippos-enjoy-bathing-in-water-to-cool-themselves-down-which-339797.html" TargetMode="External"/><Relationship Id="rId978" Type="http://schemas.openxmlformats.org/officeDocument/2006/relationships/hyperlink" Target="https://gmatclub.com/forum/an-academic-institution-that-has-granted-tenure-to-one-of-its-employee-315892.html" TargetMode="External"/><Relationship Id="rId1163" Type="http://schemas.openxmlformats.org/officeDocument/2006/relationships/hyperlink" Target="https://gmatclub.com/forum/the-reason-that-it-is-easy-to-see-why-the-author-is-considered-one-of-297661.html" TargetMode="External"/><Relationship Id="rId1370" Type="http://schemas.openxmlformats.org/officeDocument/2006/relationships/hyperlink" Target="https://gmatclub.com/forum/author-susan-faludi-contends-that-the-appearance-of-studies-suggesting-288031.html" TargetMode="External"/><Relationship Id="rId740" Type="http://schemas.openxmlformats.org/officeDocument/2006/relationships/hyperlink" Target="https://gmatclub.com/forum/like-when-scientists-turn-from-experiments-on-animals-to-ones-on-human-329642.html" TargetMode="External"/><Relationship Id="rId838" Type="http://schemas.openxmlformats.org/officeDocument/2006/relationships/hyperlink" Target="https://gmatclub.com/forum/john-gets-along-and-likes-jane-s-brother-324050.html" TargetMode="External"/><Relationship Id="rId1023" Type="http://schemas.openxmlformats.org/officeDocument/2006/relationships/hyperlink" Target="https://gmatclub.com/forum/when-the-human-genome-was-sequenced-last-year-scientists-gained-acces-312364.html" TargetMode="External"/><Relationship Id="rId1468" Type="http://schemas.openxmlformats.org/officeDocument/2006/relationships/hyperlink" Target="https://gmatclub.com/forum/among-lower-paid-workers-union-members-are-less-likely-than-non-union-78730.html" TargetMode="External"/><Relationship Id="rId1675" Type="http://schemas.openxmlformats.org/officeDocument/2006/relationships/hyperlink" Target="https://gmatclub.com/forum/topic49555.html" TargetMode="External"/><Relationship Id="rId600" Type="http://schemas.openxmlformats.org/officeDocument/2006/relationships/hyperlink" Target="https://gmatclub.com/forum/it-is-possible-that-more-than-half-of-the-babies-in-the-wealthiest-337987.html" TargetMode="External"/><Relationship Id="rId1230" Type="http://schemas.openxmlformats.org/officeDocument/2006/relationships/hyperlink" Target="https://gmatclub.com/forum/urban-officials-want-the-census-to-be-as-accurate-and-complete-as-282596.html" TargetMode="External"/><Relationship Id="rId1328" Type="http://schemas.openxmlformats.org/officeDocument/2006/relationships/hyperlink" Target="https://gmatclub.com/forum/keeping-with-the-findings-of-most-contemporary-economic-analysis-of-in-286533.html" TargetMode="External"/><Relationship Id="rId1535" Type="http://schemas.openxmlformats.org/officeDocument/2006/relationships/hyperlink" Target="https://gmatclub.com/forum/salt-deposits-and-moisture-threaten-to-destroy-the-mohenjo-daro-excava-6837.html" TargetMode="External"/><Relationship Id="rId905" Type="http://schemas.openxmlformats.org/officeDocument/2006/relationships/hyperlink" Target="https://gmatclub.com/forum/the-popularity-of-neo-gothic-architecture-grew-rapidly-during-the-322094.html" TargetMode="External"/><Relationship Id="rId34" Type="http://schemas.openxmlformats.org/officeDocument/2006/relationships/hyperlink" Target="https://gmatclub.com/forum/using-the-latest-technology-and-trendy-designs-electronics-companies-368823.html" TargetMode="External"/><Relationship Id="rId1602" Type="http://schemas.openxmlformats.org/officeDocument/2006/relationships/hyperlink" Target="https://gmatclub.com/forum/san-franciscans-of-the-1890s-mocked-the-claim-that-declared-los-angele-101974.html" TargetMode="External"/><Relationship Id="rId183" Type="http://schemas.openxmlformats.org/officeDocument/2006/relationships/hyperlink" Target="https://gmatclub.com/forum/urban-waterfronts-are-increasingly-prized-as-prime-real-estate-and-362259.html" TargetMode="External"/><Relationship Id="rId390" Type="http://schemas.openxmlformats.org/officeDocument/2006/relationships/hyperlink" Target="https://gmatclub.com/forum/fitness-experts-say-that-the-weighted-barbell-squat-or-the-weighted-hi-349618.html" TargetMode="External"/><Relationship Id="rId250" Type="http://schemas.openxmlformats.org/officeDocument/2006/relationships/hyperlink" Target="https://gmatclub.com/forum/while-a-growing-number-of-mothers-in-developed-countries-undergo-child-353756.html" TargetMode="External"/><Relationship Id="rId488" Type="http://schemas.openxmlformats.org/officeDocument/2006/relationships/hyperlink" Target="https://gmatclub.com/forum/according-to-the-country-s-largest-television-manufacturer-increase-343358.html" TargetMode="External"/><Relationship Id="rId695" Type="http://schemas.openxmlformats.org/officeDocument/2006/relationships/hyperlink" Target="https://gmatclub.com/forum/the-reason-that-the-winged-bean-can-thrive-on-poor-soil-is-because-the-332088.html" TargetMode="External"/><Relationship Id="rId110" Type="http://schemas.openxmlformats.org/officeDocument/2006/relationships/hyperlink" Target="https://gmatclub.com/forum/according-to-historians-charles-dickens-was-perhaps-the-first-person-363941.html" TargetMode="External"/><Relationship Id="rId348" Type="http://schemas.openxmlformats.org/officeDocument/2006/relationships/hyperlink" Target="https://gmatclub.com/forum/jane-who-works-80-hours-a-week-and-john-who-goes-on-business-trips-353408.html" TargetMode="External"/><Relationship Id="rId555" Type="http://schemas.openxmlformats.org/officeDocument/2006/relationships/hyperlink" Target="https://gmatclub.com/forum/characterizing-the-various-eras-of-the-comic-book-industry-is-quite-a-335568.html" TargetMode="External"/><Relationship Id="rId762" Type="http://schemas.openxmlformats.org/officeDocument/2006/relationships/hyperlink" Target="https://gmatclub.com/forum/the-management-of-the-great-taj-mahal-monument-in-india-requests-that-330630.html" TargetMode="External"/><Relationship Id="rId1185" Type="http://schemas.openxmlformats.org/officeDocument/2006/relationships/hyperlink" Target="https://gmatclub.com/forum/although-having-gained-fame-for-his-paintings-in-the-1920s-his-296770.html" TargetMode="External"/><Relationship Id="rId1392" Type="http://schemas.openxmlformats.org/officeDocument/2006/relationships/hyperlink" Target="https://gmatclub.com/forum/baffling-students-of-the-law-year-after-year-property-rights-are-to-288866.html" TargetMode="External"/><Relationship Id="rId208" Type="http://schemas.openxmlformats.org/officeDocument/2006/relationships/hyperlink" Target="https://gmatclub.com/forum/over-the-last-five-years-the-unemployment-rate-in-the-country-356638.html" TargetMode="External"/><Relationship Id="rId415" Type="http://schemas.openxmlformats.org/officeDocument/2006/relationships/hyperlink" Target="https://gmatclub.com/forum/like-the-decline-of-a-college-graduate-s-wage-high-school-345068.html" TargetMode="External"/><Relationship Id="rId622" Type="http://schemas.openxmlformats.org/officeDocument/2006/relationships/hyperlink" Target="https://gmatclub.com/forum/tecumseh-urged-all-native-american-tribes-even-former-enemies-to-re-333748.html" TargetMode="External"/><Relationship Id="rId1045" Type="http://schemas.openxmlformats.org/officeDocument/2006/relationships/hyperlink" Target="https://gmatclub.com/forum/jean-michel-basquiat-who-was-a-painter-and-a-musician-created-painti-311505.html" TargetMode="External"/><Relationship Id="rId1252" Type="http://schemas.openxmlformats.org/officeDocument/2006/relationships/hyperlink" Target="https://gmatclub.com/forum/opening-with-tributes-to-jazz-age-divas-like-bessie-smith-and-closing-281207.html" TargetMode="External"/><Relationship Id="rId1697" Type="http://schemas.openxmlformats.org/officeDocument/2006/relationships/hyperlink" Target="https://gmatclub.com/forum/topic84491.html" TargetMode="External"/><Relationship Id="rId927" Type="http://schemas.openxmlformats.org/officeDocument/2006/relationships/hyperlink" Target="https://gmatclub.com/forum/the-state-hermitage-founded-by-catherine-the-great-comprises-objects-317858.html" TargetMode="External"/><Relationship Id="rId1112" Type="http://schemas.openxmlformats.org/officeDocument/2006/relationships/hyperlink" Target="https://gmatclub.com/forum/at-the-urging-of-aviation-industry-leaders-who-believed-that-the-airp-302301.html" TargetMode="External"/><Relationship Id="rId1557" Type="http://schemas.openxmlformats.org/officeDocument/2006/relationships/hyperlink" Target="https://gmatclub.com/forum/although-appearing-less-appetizing-than-most-of-their-round-and-red-su-132487.html" TargetMode="External"/><Relationship Id="rId56" Type="http://schemas.openxmlformats.org/officeDocument/2006/relationships/hyperlink" Target="https://gmatclub.com/forum/the-united-states-proposal-to-help-reconstruct-and-create-a-more-secu-370207.html" TargetMode="External"/><Relationship Id="rId1417" Type="http://schemas.openxmlformats.org/officeDocument/2006/relationships/hyperlink" Target="https://gmatclub.com/forum/tom-waits-whose-albums-have-been-critically-acclaimed-has-filed-363228.html" TargetMode="External"/><Relationship Id="rId1624" Type="http://schemas.openxmlformats.org/officeDocument/2006/relationships/hyperlink" Target="https://gmatclub.com/forum/topic75166.html" TargetMode="External"/><Relationship Id="rId272" Type="http://schemas.openxmlformats.org/officeDocument/2006/relationships/hyperlink" Target="https://gmatclub.com/forum/climate-experts-after-reviewing-this-year-s-recordings-of-the-atmosph-354841.html" TargetMode="External"/><Relationship Id="rId577" Type="http://schemas.openxmlformats.org/officeDocument/2006/relationships/hyperlink" Target="https://gmatclub.com/forum/some-economic-experts-argue-that-if-government-would-not-have-interven-336755.html" TargetMode="External"/><Relationship Id="rId132" Type="http://schemas.openxmlformats.org/officeDocument/2006/relationships/hyperlink" Target="https://gmatclub.com/forum/the-malaria-carrying-mosquito-anopheles-gambiae-is-one-of-a-group-364932.html" TargetMode="External"/><Relationship Id="rId784" Type="http://schemas.openxmlformats.org/officeDocument/2006/relationships/hyperlink" Target="https://gmatclub.com/forum/while-small-banks-are-still-passing-some-of-their-loans-off-to-larger-326642.html" TargetMode="External"/><Relationship Id="rId991" Type="http://schemas.openxmlformats.org/officeDocument/2006/relationships/hyperlink" Target="https://gmatclub.com/forum/measuring-a-patient-s-ratio-of-white-blood-cell-types-may-help-physici-316526.html" TargetMode="External"/><Relationship Id="rId1067" Type="http://schemas.openxmlformats.org/officeDocument/2006/relationships/hyperlink" Target="https://gmatclub.com/forum/a-recent-decision-made-by-the-united-states-attorney-for-the-southern-308884.html" TargetMode="External"/><Relationship Id="rId437" Type="http://schemas.openxmlformats.org/officeDocument/2006/relationships/hyperlink" Target="https://gmatclub.com/forum/according-to-the-public-prosecutor-the-accused-has-been-charged-with-346611.html" TargetMode="External"/><Relationship Id="rId644" Type="http://schemas.openxmlformats.org/officeDocument/2006/relationships/hyperlink" Target="https://gmatclub.com/forum/cherrapunji-an-indian-town-situated-on-the-eastern-himalaya-s-souther-334674.html" TargetMode="External"/><Relationship Id="rId851" Type="http://schemas.openxmlformats.org/officeDocument/2006/relationships/hyperlink" Target="https://gmatclub.com/forum/a-newly-instituted-law-mandates-that-portable-gasoline-containers-be-324757.html" TargetMode="External"/><Relationship Id="rId1274" Type="http://schemas.openxmlformats.org/officeDocument/2006/relationships/hyperlink" Target="https://gmatclub.com/forum/introduced-in-1698-the-term-conscious-acquired-at-least-five-different-definition-284550.html" TargetMode="External"/><Relationship Id="rId1481" Type="http://schemas.openxmlformats.org/officeDocument/2006/relationships/hyperlink" Target="https://gmatclub.com/forum/insufficiently-trained-for-combat-the-soldier-was-grievously-injured-234562.html" TargetMode="External"/><Relationship Id="rId1579" Type="http://schemas.openxmlformats.org/officeDocument/2006/relationships/hyperlink" Target="https://gmatclub.com/forum/because-of-differences-in-the-humans-body-s-internal-pressure-and-the-53883.html" TargetMode="External"/><Relationship Id="rId504" Type="http://schemas.openxmlformats.org/officeDocument/2006/relationships/hyperlink" Target="https://gmatclub.com/forum/if-there-was-any-truth-to-recent-findings-inactivity-is-a-338477.html" TargetMode="External"/><Relationship Id="rId711" Type="http://schemas.openxmlformats.org/officeDocument/2006/relationships/hyperlink" Target="https://gmatclub.com/forum/washing-dishes-by-hand-uses-a-much-larger-amount-of-water-as-using-a-m-327964.html" TargetMode="External"/><Relationship Id="rId949" Type="http://schemas.openxmlformats.org/officeDocument/2006/relationships/hyperlink" Target="https://gmatclub.com/forum/just-three-years-ago-the-lute-a-stringed-instrument-invented-in-the-318885.html" TargetMode="External"/><Relationship Id="rId1134" Type="http://schemas.openxmlformats.org/officeDocument/2006/relationships/hyperlink" Target="https://gmatclub.com/forum/the-policy-of-nationalism-has-been-around-since-1975-when-officials-299311.html" TargetMode="External"/><Relationship Id="rId1341" Type="http://schemas.openxmlformats.org/officeDocument/2006/relationships/hyperlink" Target="https://gmatclub.com/forum/recent-surveys-indicate-that-an-increasing-number-of-commuters-have-chosen-287061.html" TargetMode="External"/><Relationship Id="rId78" Type="http://schemas.openxmlformats.org/officeDocument/2006/relationships/hyperlink" Target="https://gmatclub.com/forum/when-john-requested-the-assistance-of-a-certain-professor-with-his-the-366565.html" TargetMode="External"/><Relationship Id="rId809" Type="http://schemas.openxmlformats.org/officeDocument/2006/relationships/hyperlink" Target="https://gmatclub.com/forum/despite-a-wide-array-of-rhetorical-solutions-offered-by-politicians-on-327702.html" TargetMode="External"/><Relationship Id="rId1201" Type="http://schemas.openxmlformats.org/officeDocument/2006/relationships/hyperlink" Target="https://gmatclub.com/forum/in-the-main-incidents-of-breakdowns-in-nuclear-reactors-have-not-281419.html" TargetMode="External"/><Relationship Id="rId1439" Type="http://schemas.openxmlformats.org/officeDocument/2006/relationships/hyperlink" Target="https://gmatclub.com/forum/astronomers-have-uncovered-evidence-that-a-star-that-was-as-63460.html" TargetMode="External"/><Relationship Id="rId1646" Type="http://schemas.openxmlformats.org/officeDocument/2006/relationships/hyperlink" Target="https://gmatclub.com/forum/topic34885.html" TargetMode="External"/><Relationship Id="rId1506" Type="http://schemas.openxmlformats.org/officeDocument/2006/relationships/hyperlink" Target="https://gmatclub.com/forum/heating-oil-prices-are-expected-to-be-higher-this-year-than-last-becau-95234.html" TargetMode="External"/><Relationship Id="rId294" Type="http://schemas.openxmlformats.org/officeDocument/2006/relationships/hyperlink" Target="https://gmatclub.com/forum/characterizing-the-various-eras-of-the-comic-book-industry-is-quite-355849.html" TargetMode="External"/><Relationship Id="rId154" Type="http://schemas.openxmlformats.org/officeDocument/2006/relationships/hyperlink" Target="https://gmatclub.com/forum/john-thinks-miss-marple-heroine-of-agatha-christie-s-murder-mystery-360322.html" TargetMode="External"/><Relationship Id="rId361" Type="http://schemas.openxmlformats.org/officeDocument/2006/relationships/hyperlink" Target="https://gmatclub.com/forum/sachin-tendulkar-has-a-style-of-batting-that-is-different-from-that-of-348196.html" TargetMode="External"/><Relationship Id="rId599" Type="http://schemas.openxmlformats.org/officeDocument/2006/relationships/hyperlink" Target="https://gmatclub.com/forum/j-s-bach-s-the-musical-offering-long-considered-one-of-his-minor-wo-337782.html" TargetMode="External"/><Relationship Id="rId459" Type="http://schemas.openxmlformats.org/officeDocument/2006/relationships/hyperlink" Target="https://gmatclub.com/forum/the-company-was-not-even-publicly-traded-until-1968-when-the-owner-an-341401.html" TargetMode="External"/><Relationship Id="rId666" Type="http://schemas.openxmlformats.org/officeDocument/2006/relationships/hyperlink" Target="https://gmatclub.com/forum/paranthropus-are-a-group-of-hominids-that-existed-at-the-same-time-331028.html" TargetMode="External"/><Relationship Id="rId873" Type="http://schemas.openxmlformats.org/officeDocument/2006/relationships/hyperlink" Target="https://gmatclub.com/forum/the-paintings-of-caravaggio-michelangelo-merisi-da-caravaggio-combine-320351.html" TargetMode="External"/><Relationship Id="rId1089" Type="http://schemas.openxmlformats.org/officeDocument/2006/relationships/hyperlink" Target="https://gmatclub.com/forum/henri-becquerel-who-shared-the-1903-nobel-prize-in-nuclear-physics-i-305494.html" TargetMode="External"/><Relationship Id="rId1296" Type="http://schemas.openxmlformats.org/officeDocument/2006/relationships/hyperlink" Target="https://gmatclub.com/forum/as-is-the-case-for-other-volcanoes-in-the-cascade-range-mount-st-helens-285388.html" TargetMode="External"/><Relationship Id="rId221" Type="http://schemas.openxmlformats.org/officeDocument/2006/relationships/hyperlink" Target="https://gmatclub.com/forum/the-explosion-was-accidental-and-because-of-its-sheer-strength-it-le-357619.html" TargetMode="External"/><Relationship Id="rId319" Type="http://schemas.openxmlformats.org/officeDocument/2006/relationships/hyperlink" Target="https://gmatclub.com/forum/imperceptible-to-the-eye-or-the-ear-carbon-monoxide-is-formed-from-ma-351583.html" TargetMode="External"/><Relationship Id="rId526" Type="http://schemas.openxmlformats.org/officeDocument/2006/relationships/hyperlink" Target="https://gmatclub.com/forum/according-to-newtonian-physics-the-greater-the-distance-between-two-339382.html" TargetMode="External"/><Relationship Id="rId1156" Type="http://schemas.openxmlformats.org/officeDocument/2006/relationships/hyperlink" Target="https://gmatclub.com/forum/ben-franklin-had-previously-experimented-with-cooking-live-turkeys-wit-301423.html" TargetMode="External"/><Relationship Id="rId1363" Type="http://schemas.openxmlformats.org/officeDocument/2006/relationships/hyperlink" Target="https://gmatclub.com/forum/programs-designed-to-reintroduce-the-condor-into-the-wild-have-been-287811.html" TargetMode="External"/><Relationship Id="rId733" Type="http://schemas.openxmlformats.org/officeDocument/2006/relationships/hyperlink" Target="https://gmatclub.com/forum/n-the-late-1890s-pacific-trading-companies-ceased-to-place-traders-in-329298.html" TargetMode="External"/><Relationship Id="rId940" Type="http://schemas.openxmlformats.org/officeDocument/2006/relationships/hyperlink" Target="https://gmatclub.com/forum/acid-rain-is-considered-not-yet-so-serious-a-problem-in-the-west-as-in-318492.html" TargetMode="External"/><Relationship Id="rId1016" Type="http://schemas.openxmlformats.org/officeDocument/2006/relationships/hyperlink" Target="https://gmatclub.com/forum/business-owners-who-have-relocated-from-large-urban-areas-to-small-tow-311921.html" TargetMode="External"/><Relationship Id="rId1570" Type="http://schemas.openxmlformats.org/officeDocument/2006/relationships/hyperlink" Target="https://gmatclub.com/forum/a-firm-that-specializes-in-the-analysis-of-handwriting-claims-from-a-210888.html" TargetMode="External"/><Relationship Id="rId1668" Type="http://schemas.openxmlformats.org/officeDocument/2006/relationships/hyperlink" Target="https://gmatclub.com/forum/topic63258.html" TargetMode="External"/><Relationship Id="rId800" Type="http://schemas.openxmlformats.org/officeDocument/2006/relationships/hyperlink" Target="https://gmatclub.com/forum/the-choice-and-treatment-of-subject-matter-rather-than-careful-attent-327452.html" TargetMode="External"/><Relationship Id="rId1223" Type="http://schemas.openxmlformats.org/officeDocument/2006/relationships/hyperlink" Target="https://gmatclub.com/forum/contestants-in-many-sports-prepare-for-competition-by-eating-pasta-as-282329.html" TargetMode="External"/><Relationship Id="rId1430" Type="http://schemas.openxmlformats.org/officeDocument/2006/relationships/hyperlink" Target="https://gmatclub.com/forum/emily-dickinson-s-letters-to-susan-huntington-dickinson-were-written-10142.html" TargetMode="External"/><Relationship Id="rId1528" Type="http://schemas.openxmlformats.org/officeDocument/2006/relationships/hyperlink" Target="https://gmatclub.com/forum/a-recent-poll-indicates-that-many-people-in-the-united-states-hold-a-18679.html" TargetMode="External"/><Relationship Id="rId27" Type="http://schemas.openxmlformats.org/officeDocument/2006/relationships/hyperlink" Target="https://gmatclub.com/forum/the-charitable-organization-aims-to-aid-local-communities-and-368398.html" TargetMode="External"/><Relationship Id="rId176" Type="http://schemas.openxmlformats.org/officeDocument/2006/relationships/hyperlink" Target="https://gmatclub.com/forum/scientists-now-believe-that-a-part-of-the-brain-called-the-hippocampus-361777.html" TargetMode="External"/><Relationship Id="rId383" Type="http://schemas.openxmlformats.org/officeDocument/2006/relationships/hyperlink" Target="https://gmatclub.com/forum/once-weaved-exclusively-in-the-region-around-the-isle-of-man-349414.html" TargetMode="External"/><Relationship Id="rId590" Type="http://schemas.openxmlformats.org/officeDocument/2006/relationships/hyperlink" Target="https://gmatclub.com/forum/when-automatic-teller-machines-were-first-installed-in-the-1980s-bank-337398.html" TargetMode="External"/><Relationship Id="rId243" Type="http://schemas.openxmlformats.org/officeDocument/2006/relationships/hyperlink" Target="https://gmatclub.com/forum/one-of-the-most-recognizable-features-in-the-solar-system-saturn-s-359796.html" TargetMode="External"/><Relationship Id="rId450" Type="http://schemas.openxmlformats.org/officeDocument/2006/relationships/hyperlink" Target="https://gmatclub.com/forum/as-its-performance-has-risen-on-all-the-stock-indexes-the-bio-tech-st-340781.html" TargetMode="External"/><Relationship Id="rId688" Type="http://schemas.openxmlformats.org/officeDocument/2006/relationships/hyperlink" Target="https://gmatclub.com/forum/in-many-cases-it-can-be-far-more-effective-for-a-management-departmen-331812.html" TargetMode="External"/><Relationship Id="rId895" Type="http://schemas.openxmlformats.org/officeDocument/2006/relationships/hyperlink" Target="https://gmatclub.com/forum/jane-was-with-the-impression-that-john-needed-her-help-321430.html" TargetMode="External"/><Relationship Id="rId1080" Type="http://schemas.openxmlformats.org/officeDocument/2006/relationships/hyperlink" Target="https://gmatclub.com/forum/studies-have-shown-that-when-a-person-gets-less-than-four-hours-of-sle-304771.html" TargetMode="External"/><Relationship Id="rId103" Type="http://schemas.openxmlformats.org/officeDocument/2006/relationships/hyperlink" Target="https://gmatclub.com/forum/concerned-about-the-dangers-posed-to-civil-aviation-by-migratory-birds-363388.html" TargetMode="External"/><Relationship Id="rId310" Type="http://schemas.openxmlformats.org/officeDocument/2006/relationships/hyperlink" Target="https://gmatclub.com/forum/in-works-as-enduring-like-herman-melville-s-1851-novel-moby-dick-351103.html" TargetMode="External"/><Relationship Id="rId548" Type="http://schemas.openxmlformats.org/officeDocument/2006/relationships/hyperlink" Target="https://gmatclub.com/forum/the-reason-that-iron-fertilization-of-the-earth-s-oceans-has-not-been-340496.html" TargetMode="External"/><Relationship Id="rId755" Type="http://schemas.openxmlformats.org/officeDocument/2006/relationships/hyperlink" Target="https://gmatclub.com/forum/as-the-development-of-cities-not-only-is-there-more-air-pollution-but-330299.html" TargetMode="External"/><Relationship Id="rId962" Type="http://schemas.openxmlformats.org/officeDocument/2006/relationships/hyperlink" Target="https://gmatclub.com/forum/the-chances-of-sighting-large-groups-of-the-north-atlantic-right-whale-319489.html" TargetMode="External"/><Relationship Id="rId1178" Type="http://schemas.openxmlformats.org/officeDocument/2006/relationships/hyperlink" Target="https://gmatclub.com/forum/topic298838.html" TargetMode="External"/><Relationship Id="rId1385" Type="http://schemas.openxmlformats.org/officeDocument/2006/relationships/hyperlink" Target="https://gmatclub.com/forum/if-the-botanists-s-theory-was-correct-the-plant-s-failure-to-produce-288668.html" TargetMode="External"/><Relationship Id="rId1592" Type="http://schemas.openxmlformats.org/officeDocument/2006/relationships/hyperlink" Target="https://gmatclub.com/forum/early-medieval-monasteries-while-clearly-less-accessible-to-13202.html" TargetMode="External"/><Relationship Id="rId91" Type="http://schemas.openxmlformats.org/officeDocument/2006/relationships/hyperlink" Target="https://gmatclub.com/forum/especially-in-the-early-months-farmers-may-need-to-find-resourceful-367342.html" TargetMode="External"/><Relationship Id="rId187" Type="http://schemas.openxmlformats.org/officeDocument/2006/relationships/hyperlink" Target="https://gmatclub.com/forum/in-1958-jack-kilby-was-the-first-scientist-to-build-an-integrated-cir-362563.html" TargetMode="External"/><Relationship Id="rId394" Type="http://schemas.openxmlformats.org/officeDocument/2006/relationships/hyperlink" Target="https://gmatclub.com/forum/the-nation-s-highest-court-struck-down-a-proposed-controversial-law-th-350085.html" TargetMode="External"/><Relationship Id="rId408" Type="http://schemas.openxmlformats.org/officeDocument/2006/relationships/hyperlink" Target="https://gmatclub.com/forum/while-investigating-the-reasons-behind-the-bankruptcy-of-the-trading-344759.html" TargetMode="External"/><Relationship Id="rId615" Type="http://schemas.openxmlformats.org/officeDocument/2006/relationships/hyperlink" Target="https://gmatclub.com/forum/the-new-immigrants-are-facing-the-pull-of-two-cultures-those-of-their-333311.html" TargetMode="External"/><Relationship Id="rId822" Type="http://schemas.openxmlformats.org/officeDocument/2006/relationships/hyperlink" Target="https://gmatclub.com/forum/using-its-tail-a-wall-can-not-only-be-scaled-by-a-gecko-with-great-sp-323187.html" TargetMode="External"/><Relationship Id="rId1038" Type="http://schemas.openxmlformats.org/officeDocument/2006/relationships/hyperlink" Target="https://gmatclub.com/forum/the-first-progress-in-combating-infection-was-made-in-1847-by-the-hung-311008.html" TargetMode="External"/><Relationship Id="rId1245" Type="http://schemas.openxmlformats.org/officeDocument/2006/relationships/hyperlink" Target="https://gmatclub.com/forum/the-commission-acknowledged-that-no-amount-of-money-or-staff-283260.html" TargetMode="External"/><Relationship Id="rId1452" Type="http://schemas.openxmlformats.org/officeDocument/2006/relationships/hyperlink" Target="https://gmatclub.com/forum/in-little-more-than-a-decade-argentina-has-become-the-world-s-leading-158929.html" TargetMode="External"/><Relationship Id="rId254" Type="http://schemas.openxmlformats.org/officeDocument/2006/relationships/hyperlink" Target="https://gmatclub.com/forum/three-days-ago-john-s-boss-asked-him-to-prepare-a-quarterly-report-353952.html" TargetMode="External"/><Relationship Id="rId699" Type="http://schemas.openxmlformats.org/officeDocument/2006/relationships/hyperlink" Target="https://gmatclub.com/forum/people-are-more-irritated-by-noise-that-they-believe-to-be-unnecessary-332371.html" TargetMode="External"/><Relationship Id="rId1091" Type="http://schemas.openxmlformats.org/officeDocument/2006/relationships/hyperlink" Target="https://gmatclub.com/forum/in-1983-barbara-mcclintock-was-awarded-the-nobel-prize-for-discoverin-305607.html" TargetMode="External"/><Relationship Id="rId1105" Type="http://schemas.openxmlformats.org/officeDocument/2006/relationships/hyperlink" Target="https://gmatclub.com/forum/the-key-to-japan-s-worldwide-commercial-success-is-not-so-much-governm-301765.html" TargetMode="External"/><Relationship Id="rId1312" Type="http://schemas.openxmlformats.org/officeDocument/2006/relationships/hyperlink" Target="https://gmatclub.com/forum/some-may-argue-that-the-classical-masterpieces-beethoven-composed-285935.html" TargetMode="External"/><Relationship Id="rId49" Type="http://schemas.openxmlformats.org/officeDocument/2006/relationships/hyperlink" Target="https://gmatclub.com/forum/the-word-inspired-is-used-often-by-numerous-critics-in-their-descripti-369722.html" TargetMode="External"/><Relationship Id="rId114" Type="http://schemas.openxmlformats.org/officeDocument/2006/relationships/hyperlink" Target="https://gmatclub.com/forum/robert-louis-stevenson-when-he-wrote-treasure-island-had-no-idea-of-364088.html" TargetMode="External"/><Relationship Id="rId461" Type="http://schemas.openxmlformats.org/officeDocument/2006/relationships/hyperlink" Target="https://gmatclub.com/forum/according-to-a-report-released-by-oxfam-the-most-successful-nations-341673.html" TargetMode="External"/><Relationship Id="rId559" Type="http://schemas.openxmlformats.org/officeDocument/2006/relationships/hyperlink" Target="https://gmatclub.com/forum/a-light-meter-can-measure-in-an-accurate-way-the-amount-of-light-in-a-335751.html" TargetMode="External"/><Relationship Id="rId766" Type="http://schemas.openxmlformats.org/officeDocument/2006/relationships/hyperlink" Target="https://gmatclub.com/forum/with-his-theories-of-relativity-and-gravity-long-confirmed-and-his-nob-325773.html" TargetMode="External"/><Relationship Id="rId1189" Type="http://schemas.openxmlformats.org/officeDocument/2006/relationships/hyperlink" Target="https://gmatclub.com/forum/franklin-delano-roosevelt-had-supported-new-jersey-s-progressive-gover-297000.html" TargetMode="External"/><Relationship Id="rId1396" Type="http://schemas.openxmlformats.org/officeDocument/2006/relationships/hyperlink" Target="https://gmatclub.com/forum/although-the-baseball-team-practiced-more-diligently-that-year-than-their-prior-years-289020.html" TargetMode="External"/><Relationship Id="rId1617" Type="http://schemas.openxmlformats.org/officeDocument/2006/relationships/hyperlink" Target="https://gmatclub.com/forum/topic81264.html" TargetMode="External"/><Relationship Id="rId198" Type="http://schemas.openxmlformats.org/officeDocument/2006/relationships/hyperlink" Target="https://gmatclub.com/forum/john-who-is-a-28-year-old-man-asked-jane-to-marry-him-and-was-devast-356066.html" TargetMode="External"/><Relationship Id="rId321" Type="http://schemas.openxmlformats.org/officeDocument/2006/relationships/hyperlink" Target="https://gmatclub.com/forum/according-to-astronomers-detecting-earth-size-planets-is-an-enormous-351818.html" TargetMode="External"/><Relationship Id="rId419" Type="http://schemas.openxmlformats.org/officeDocument/2006/relationships/hyperlink" Target="https://gmatclub.com/forum/the-black-backed-woodpecker-lives-almost-exclusively-in-severely-burne-345391.html" TargetMode="External"/><Relationship Id="rId626" Type="http://schemas.openxmlformats.org/officeDocument/2006/relationships/hyperlink" Target="https://gmatclub.com/forum/students-generally-feel-that-the-atmosphere-both-inside-and-outside-th-333876.html" TargetMode="External"/><Relationship Id="rId973" Type="http://schemas.openxmlformats.org/officeDocument/2006/relationships/hyperlink" Target="https://gmatclub.com/forum/following-a-200-000-grant-from-the-department-of-homeland-security-315708.html" TargetMode="External"/><Relationship Id="rId1049" Type="http://schemas.openxmlformats.org/officeDocument/2006/relationships/hyperlink" Target="https://gmatclub.com/forum/in-their-physical-characteristics-bat-species-range-from-the-hog-307042.html" TargetMode="External"/><Relationship Id="rId1256" Type="http://schemas.openxmlformats.org/officeDocument/2006/relationships/hyperlink" Target="https://gmatclub.com/forum/because-young-children-do-not-organize-their-attention-or-perceptions-systematically-283736.html" TargetMode="External"/><Relationship Id="rId833" Type="http://schemas.openxmlformats.org/officeDocument/2006/relationships/hyperlink" Target="https://gmatclub.com/forum/it-seems-probable-that-the-group-of-chemical-compounds-known-as-the-bi-323793.html" TargetMode="External"/><Relationship Id="rId1116" Type="http://schemas.openxmlformats.org/officeDocument/2006/relationships/hyperlink" Target="https://gmatclub.com/forum/the-closing-of-the-recreation-center-has-been-strongly-protested-becau-302775.html" TargetMode="External"/><Relationship Id="rId1463" Type="http://schemas.openxmlformats.org/officeDocument/2006/relationships/hyperlink" Target="https://gmatclub.com/forum/most-of-portugal-s-250-000-university-students-boycotted-classes-in-a-105146.html" TargetMode="External"/><Relationship Id="rId1670" Type="http://schemas.openxmlformats.org/officeDocument/2006/relationships/hyperlink" Target="https://gmatclub.com/forum/topic76551.html" TargetMode="External"/><Relationship Id="rId265" Type="http://schemas.openxmlformats.org/officeDocument/2006/relationships/hyperlink" Target="https://gmatclub.com/forum/the-judges-were-swift-in-deciding-whether-or-not-to-disqualify-the-swi-354467.html" TargetMode="External"/><Relationship Id="rId472" Type="http://schemas.openxmlformats.org/officeDocument/2006/relationships/hyperlink" Target="https://gmatclub.com/forum/although-the-counselor-recommended-that-mary-be-permitted-to-work-out-342533.html" TargetMode="External"/><Relationship Id="rId900" Type="http://schemas.openxmlformats.org/officeDocument/2006/relationships/hyperlink" Target="https://gmatclub.com/forum/unlike-historical-evidence-of-weather-patterns-in-other-regions-of-the-321748.html" TargetMode="External"/><Relationship Id="rId1323" Type="http://schemas.openxmlformats.org/officeDocument/2006/relationships/hyperlink" Target="https://gmatclub.com/forum/used-as-writing-surfaces-for-hundred-of-years-medieval-scribes-286370.html" TargetMode="External"/><Relationship Id="rId1530" Type="http://schemas.openxmlformats.org/officeDocument/2006/relationships/hyperlink" Target="https://gmatclub.com/forum/in-1995-richard-stallman-a-well-known-critic-of-the-patent-system-te-22582.html" TargetMode="External"/><Relationship Id="rId1628" Type="http://schemas.openxmlformats.org/officeDocument/2006/relationships/hyperlink" Target="https://gmatclub.com/forum/topic82436.html" TargetMode="External"/><Relationship Id="rId125" Type="http://schemas.openxmlformats.org/officeDocument/2006/relationships/hyperlink" Target="https://gmatclub.com/forum/according-to-a-recent-study-adolescents-require-nine-hours-of-sleep-e-364541.html" TargetMode="External"/><Relationship Id="rId332" Type="http://schemas.openxmlformats.org/officeDocument/2006/relationships/hyperlink" Target="https://gmatclub.com/forum/renaissance-scientist-copernicus-found-that-his-rejection-of-the-ptole-352313.html" TargetMode="External"/><Relationship Id="rId777" Type="http://schemas.openxmlformats.org/officeDocument/2006/relationships/hyperlink" Target="https://gmatclub.com/forum/since-the-1920s-most-major-motion-picture-studios-including-paramoun-326363.html" TargetMode="External"/><Relationship Id="rId984" Type="http://schemas.openxmlformats.org/officeDocument/2006/relationships/hyperlink" Target="https://gmatclub.com/forum/to-screen-women-for-colorectal-cancer-the-use-of-either-colonoscopy-316258.html" TargetMode="External"/><Relationship Id="rId637" Type="http://schemas.openxmlformats.org/officeDocument/2006/relationships/hyperlink" Target="https://gmatclub.com/forum/j-k-rowling-in-her-harry-potter-books-frequently-and-cleverly-usin-334307.html" TargetMode="External"/><Relationship Id="rId844" Type="http://schemas.openxmlformats.org/officeDocument/2006/relationships/hyperlink" Target="https://gmatclub.com/forum/carbon-14-dating-suggests-that-neolithic-man-built-the-monumental-stru-324516.html" TargetMode="External"/><Relationship Id="rId1267" Type="http://schemas.openxmlformats.org/officeDocument/2006/relationships/hyperlink" Target="https://gmatclub.com/forum/inflation-in-medical-costs-slowed-in-1986-for-the-fifth-consecutive-year-284261.html" TargetMode="External"/><Relationship Id="rId1474" Type="http://schemas.openxmlformats.org/officeDocument/2006/relationships/hyperlink" Target="https://gmatclub.com/forum/officials-at-the-united-states-mint-believe-that-the-sacagawea-dollar-44391.html" TargetMode="External"/><Relationship Id="rId1681" Type="http://schemas.openxmlformats.org/officeDocument/2006/relationships/hyperlink" Target="https://gmatclub.com/forum/topic18795.html" TargetMode="External"/><Relationship Id="rId276" Type="http://schemas.openxmlformats.org/officeDocument/2006/relationships/hyperlink" Target="https://gmatclub.com/forum/being-less-capable-of-maintaining-thermal-regulation-of-their-bodies-355008.html" TargetMode="External"/><Relationship Id="rId483" Type="http://schemas.openxmlformats.org/officeDocument/2006/relationships/hyperlink" Target="https://gmatclub.com/forum/it-has-been-estimated-that-an-increase-in-average-regional-temperature-342963.html" TargetMode="External"/><Relationship Id="rId690" Type="http://schemas.openxmlformats.org/officeDocument/2006/relationships/hyperlink" Target="https://gmatclub.com/forum/undercover-police-detectives-have-observed-large-concentrations-of-gan-331976.html" TargetMode="External"/><Relationship Id="rId704" Type="http://schemas.openxmlformats.org/officeDocument/2006/relationships/hyperlink" Target="https://gmatclub.com/forum/according-to-economist-amartya-sen-the-mortality-rates-that-are-measu-332568.html" TargetMode="External"/><Relationship Id="rId911" Type="http://schemas.openxmlformats.org/officeDocument/2006/relationships/hyperlink" Target="https://gmatclub.com/forum/a-bouquet-of-flowers-which-is-usually-tied-with-a-ribbon-act-as-a-me-322335.html" TargetMode="External"/><Relationship Id="rId1127" Type="http://schemas.openxmlformats.org/officeDocument/2006/relationships/hyperlink" Target="https://gmatclub.com/forum/for-the-stegosaurus-a-dinosaur-from-the-late-jurassic-period-the-sev-303889.html" TargetMode="External"/><Relationship Id="rId1334" Type="http://schemas.openxmlformats.org/officeDocument/2006/relationships/hyperlink" Target="https://gmatclub.com/forum/ifemelu-the-female-protagonist-in-nigerian-novel-americanah-question-286833.html" TargetMode="External"/><Relationship Id="rId1541" Type="http://schemas.openxmlformats.org/officeDocument/2006/relationships/hyperlink" Target="https://gmatclub.com/forum/yellow-jackets-number-among-the-900-or-so-species-of-the-world-s-socia-13500.html" TargetMode="External"/><Relationship Id="rId40" Type="http://schemas.openxmlformats.org/officeDocument/2006/relationships/hyperlink" Target="https://gmatclub.com/forum/because-of-having-been-accused-of-polluting-huge-areas-of-the-369229.html" TargetMode="External"/><Relationship Id="rId136" Type="http://schemas.openxmlformats.org/officeDocument/2006/relationships/hyperlink" Target="https://gmatclub.com/forum/the-shutting-down-of-good-books-the-country-s-popular-chain-of-365058.html" TargetMode="External"/><Relationship Id="rId343" Type="http://schemas.openxmlformats.org/officeDocument/2006/relationships/hyperlink" Target="https://gmatclub.com/forum/a-recent-study-published-by-the-journal-of-consulting-and-clinical-psy-353114.html" TargetMode="External"/><Relationship Id="rId550" Type="http://schemas.openxmlformats.org/officeDocument/2006/relationships/hyperlink" Target="https://gmatclub.com/forum/successful-business-leaders-not-only-anticipate-potential-problems-and-340535.html" TargetMode="External"/><Relationship Id="rId788" Type="http://schemas.openxmlformats.org/officeDocument/2006/relationships/hyperlink" Target="https://gmatclub.com/forum/even-an-act-as-apparently-benign-as-eliminating-mosquitoes-could-ha-326895.html" TargetMode="External"/><Relationship Id="rId995" Type="http://schemas.openxmlformats.org/officeDocument/2006/relationships/hyperlink" Target="https://gmatclub.com/forum/defining-a-medical-practitioner-as-any-individual-whose-occupation-is-316696.html" TargetMode="External"/><Relationship Id="rId1180" Type="http://schemas.openxmlformats.org/officeDocument/2006/relationships/hyperlink" Target="https://gmatclub.com/forum/the-reason-most-new-ventures-fail-within-a-year-of-their-launch-is-298927.html" TargetMode="External"/><Relationship Id="rId1401" Type="http://schemas.openxmlformats.org/officeDocument/2006/relationships/hyperlink" Target="https://gmatclub.com/forum/a-study-conducted-at-cedar-sinai-medical-center-indicated-that-if-heart-surgery-patients-289265.html" TargetMode="External"/><Relationship Id="rId1639" Type="http://schemas.openxmlformats.org/officeDocument/2006/relationships/hyperlink" Target="https://gmatclub.com/forum/topic73752.html" TargetMode="External"/><Relationship Id="rId203" Type="http://schemas.openxmlformats.org/officeDocument/2006/relationships/hyperlink" Target="https://gmatclub.com/forum/according-to-scientists-there-were-three-key-ingredients-356494.html" TargetMode="External"/><Relationship Id="rId648" Type="http://schemas.openxmlformats.org/officeDocument/2006/relationships/hyperlink" Target="https://gmatclub.com/forum/piled-up-in-the-sink-john-began-washing-the-dishes-334885.html" TargetMode="External"/><Relationship Id="rId855" Type="http://schemas.openxmlformats.org/officeDocument/2006/relationships/hyperlink" Target="https://gmatclub.com/forum/earthquakes-can-be-lethal-cause-extensive-damage-to-property-and-325080.html" TargetMode="External"/><Relationship Id="rId1040" Type="http://schemas.openxmlformats.org/officeDocument/2006/relationships/hyperlink" Target="https://gmatclub.com/forum/like-other-forms-of-physical-activity-tai-chi-might-help-mitigate-the-311091.html" TargetMode="External"/><Relationship Id="rId1278" Type="http://schemas.openxmlformats.org/officeDocument/2006/relationships/hyperlink" Target="https://gmatclub.com/forum/according-to-henry-david-thoreau-the-reason-a-majority-is-allowed-to-284705.html" TargetMode="External"/><Relationship Id="rId1485" Type="http://schemas.openxmlformats.org/officeDocument/2006/relationships/hyperlink" Target="https://gmatclub.com/forum/sixty-five-million-years-ago-according-to-some-scientists-an-asteroi-94658.html" TargetMode="External"/><Relationship Id="rId1692" Type="http://schemas.openxmlformats.org/officeDocument/2006/relationships/hyperlink" Target="https://gmatclub.com/forum/topic78915.html" TargetMode="External"/><Relationship Id="rId1706" Type="http://schemas.openxmlformats.org/officeDocument/2006/relationships/vmlDrawing" Target="../drawings/vmlDrawing1.vml"/><Relationship Id="rId287" Type="http://schemas.openxmlformats.org/officeDocument/2006/relationships/hyperlink" Target="https://gmatclub.com/forum/according-to-some-linguistic-experts-in-acquiring-language-humans-ga-355664.html" TargetMode="External"/><Relationship Id="rId410" Type="http://schemas.openxmlformats.org/officeDocument/2006/relationships/hyperlink" Target="https://gmatclub.com/forum/however-much-united-states-citizens-may-criticize-the-perils-of-capita-344919.html" TargetMode="External"/><Relationship Id="rId494" Type="http://schemas.openxmlformats.org/officeDocument/2006/relationships/hyperlink" Target="https://gmatclub.com/forum/covering-almost-40-of-the-south-american-continent-the-amazonian-rai-343529.html" TargetMode="External"/><Relationship Id="rId508" Type="http://schemas.openxmlformats.org/officeDocument/2006/relationships/hyperlink" Target="https://gmatclub.com/forum/a-system-of-underground-tunnels-at-the-white-house-were-built-on-an-im-338613.html" TargetMode="External"/><Relationship Id="rId715" Type="http://schemas.openxmlformats.org/officeDocument/2006/relationships/hyperlink" Target="https://gmatclub.com/forum/john-who-is-shy-rarely-talks-to-nobody-at-parties-328172.html" TargetMode="External"/><Relationship Id="rId922" Type="http://schemas.openxmlformats.org/officeDocument/2006/relationships/hyperlink" Target="https://gmatclub.com/forum/as-even-most-smokers-will-admit-smoking-is-both-unhealthy-and-cost-a-317664.html" TargetMode="External"/><Relationship Id="rId1138" Type="http://schemas.openxmlformats.org/officeDocument/2006/relationships/hyperlink" Target="https://gmatclub.com/forum/using-a-photometer-to-monitor-the-brightness-of-stars-the-kepler-spac-299697.html" TargetMode="External"/><Relationship Id="rId1345" Type="http://schemas.openxmlformats.org/officeDocument/2006/relationships/hyperlink" Target="https://gmatclub.com/forum/glass-containers-are-considered-potentially-dangerous-objects-by-stadi-287223.html" TargetMode="External"/><Relationship Id="rId1552" Type="http://schemas.openxmlformats.org/officeDocument/2006/relationships/hyperlink" Target="https://gmatclub.com/forum/lacking-information-about-energy-use-people-tend-to-overestimate-the-81026.html" TargetMode="External"/><Relationship Id="rId147" Type="http://schemas.openxmlformats.org/officeDocument/2006/relationships/hyperlink" Target="https://gmatclub.com/forum/unlike-the-canonical-views-of-life-and-consciousness-that-originate-wi-359984.html" TargetMode="External"/><Relationship Id="rId354" Type="http://schemas.openxmlformats.org/officeDocument/2006/relationships/hyperlink" Target="https://gmatclub.com/forum/to-make-figures-appear-to-exist-in-space-on-a-two-dimensional-surface-347751.html" TargetMode="External"/><Relationship Id="rId799" Type="http://schemas.openxmlformats.org/officeDocument/2006/relationships/hyperlink" Target="https://gmatclub.com/forum/responding-to-the-dramatic-affair-the-minister-of-finance-has-prepare-327273.html" TargetMode="External"/><Relationship Id="rId1191" Type="http://schemas.openxmlformats.org/officeDocument/2006/relationships/hyperlink" Target="https://gmatclub.com/forum/in-1929-relatively-small-declines-in-the-market-ruined-many-speculator-281051.html" TargetMode="External"/><Relationship Id="rId1205" Type="http://schemas.openxmlformats.org/officeDocument/2006/relationships/hyperlink" Target="https://gmatclub.com/forum/to-ensure-consistently-high-quality-in-its-merchandise-the-chain-of-281606.html" TargetMode="External"/><Relationship Id="rId51" Type="http://schemas.openxmlformats.org/officeDocument/2006/relationships/hyperlink" Target="https://gmatclub.com/forum/some-critics-have-deemed-the-musician-s-new-composition-confusing-369818.html" TargetMode="External"/><Relationship Id="rId561" Type="http://schemas.openxmlformats.org/officeDocument/2006/relationships/hyperlink" Target="https://gmatclub.com/forum/scientists-have-observed-large-cracks-that-go-on-for-miles-in-gigantic-335956.html" TargetMode="External"/><Relationship Id="rId659" Type="http://schemas.openxmlformats.org/officeDocument/2006/relationships/hyperlink" Target="https://gmatclub.com/forum/clinical-trials-are-the-key-to-obtaining-information-about-the-safety-330724.html" TargetMode="External"/><Relationship Id="rId866" Type="http://schemas.openxmlformats.org/officeDocument/2006/relationships/hyperlink" Target="https://gmatclub.com/forum/an-economic-crisis-are-dangerous-not-only-from-an-economic-point-of-vi-319952.html" TargetMode="External"/><Relationship Id="rId1289" Type="http://schemas.openxmlformats.org/officeDocument/2006/relationships/hyperlink" Target="https://gmatclub.com/forum/the-veteran-journalist-suspected-the-jury-as-terrified-of-convicting-t-285169.html" TargetMode="External"/><Relationship Id="rId1412" Type="http://schemas.openxmlformats.org/officeDocument/2006/relationships/hyperlink" Target="https://gmatclub.com/forum/national-geographic-magazine-still-remains-the-most-popular-magazine-289541.html" TargetMode="External"/><Relationship Id="rId1496" Type="http://schemas.openxmlformats.org/officeDocument/2006/relationships/hyperlink" Target="https://www.manhattanprep.com/gmat/onlineexams/cat_disp.cfm?act=IR_Run&amp;IR_Act=cat_rev_Qview&amp;questionid=3275" TargetMode="External"/><Relationship Id="rId214" Type="http://schemas.openxmlformats.org/officeDocument/2006/relationships/hyperlink" Target="https://gmatclub.com/forum/practitioners-of-many-ancient-world-religions-like-their-modern-day-357039.html" TargetMode="External"/><Relationship Id="rId298" Type="http://schemas.openxmlformats.org/officeDocument/2006/relationships/hyperlink" Target="https://gmatclub.com/forum/although-the-komodo-dragon-found-mainly-in-islands-around-indonesia-350426.html" TargetMode="External"/><Relationship Id="rId421" Type="http://schemas.openxmlformats.org/officeDocument/2006/relationships/hyperlink" Target="https://gmatclub.com/forum/friends-of-the-reclusive-poet-say-that-he-is-annoying-because-of-his-345396.html" TargetMode="External"/><Relationship Id="rId519" Type="http://schemas.openxmlformats.org/officeDocument/2006/relationships/hyperlink" Target="https://gmatclub.com/forum/according-to-recently-published-federal-aviation-statistics-twin-engi-339036.html" TargetMode="External"/><Relationship Id="rId1051" Type="http://schemas.openxmlformats.org/officeDocument/2006/relationships/hyperlink" Target="https://gmatclub.com/forum/since-1967-federal-reserve-banks-have-refused-to-process-through-307268.html" TargetMode="External"/><Relationship Id="rId1149" Type="http://schemas.openxmlformats.org/officeDocument/2006/relationships/hyperlink" Target="https://gmatclub.com/forum/ernest-hemingway-and-his-contemporaries-one-of-whom-was-known-to-be-a-300819.html" TargetMode="External"/><Relationship Id="rId1356" Type="http://schemas.openxmlformats.org/officeDocument/2006/relationships/hyperlink" Target="https://gmatclub.com/forum/in-china-wages-are-two-times-more-than-taiwan-s-are-and-tens-of-287566.html" TargetMode="External"/><Relationship Id="rId158" Type="http://schemas.openxmlformats.org/officeDocument/2006/relationships/hyperlink" Target="https://gmatclub.com/forum/if-a-law-had-been-passed-demanding-that-hunters-will-be-punished-the-360469.html" TargetMode="External"/><Relationship Id="rId726" Type="http://schemas.openxmlformats.org/officeDocument/2006/relationships/hyperlink" Target="https://gmatclub.com/forum/rejecting-the-idea-that-space-must-be-the-representation-of-a-relation-328911.html" TargetMode="External"/><Relationship Id="rId933" Type="http://schemas.openxmlformats.org/officeDocument/2006/relationships/hyperlink" Target="https://gmatclub.com/forum/reducing-the-population-of-japanese-beetles-is-done-most-easily-by-app-318207.html" TargetMode="External"/><Relationship Id="rId1009" Type="http://schemas.openxmlformats.org/officeDocument/2006/relationships/hyperlink" Target="https://gmatclub.com/forum/although-most-of-the-hundred-million-bicycles-in-the-united-states-are-317337.html" TargetMode="External"/><Relationship Id="rId1563" Type="http://schemas.openxmlformats.org/officeDocument/2006/relationships/hyperlink" Target="https://gmatclub.com/forum/until-1868-and-disraeli-great-britain-had-no-prime-ministers-not-comi-41442.html" TargetMode="External"/><Relationship Id="rId62" Type="http://schemas.openxmlformats.org/officeDocument/2006/relationships/hyperlink" Target="https://gmatclub.com/forum/using-a-combination-of-algebra-and-ancient-greek-to-code-her-clandesti-365834.html" TargetMode="External"/><Relationship Id="rId365" Type="http://schemas.openxmlformats.org/officeDocument/2006/relationships/hyperlink" Target="https://gmatclub.com/forum/the-governor-s-approval-ratings-has-been-extremely-high-until-a-series-348501.html" TargetMode="External"/><Relationship Id="rId572" Type="http://schemas.openxmlformats.org/officeDocument/2006/relationships/hyperlink" Target="https://gmatclub.com/forum/fossil-discoveries-suggest-that-an-extinct-river-turtle-survived-the-m-336590.html" TargetMode="External"/><Relationship Id="rId1216" Type="http://schemas.openxmlformats.org/officeDocument/2006/relationships/hyperlink" Target="https://gmatclub.com/forum/during-the-nineteenth-century-emily-eden-and-fanny-parks-journeyed-282008.html" TargetMode="External"/><Relationship Id="rId1423" Type="http://schemas.openxmlformats.org/officeDocument/2006/relationships/hyperlink" Target="https://gmatclub.com/forum/teratomas-are-unusual-forms-of-cancer-because-they-are-composed-of-tis-79873.html" TargetMode="External"/><Relationship Id="rId1630" Type="http://schemas.openxmlformats.org/officeDocument/2006/relationships/hyperlink" Target="https://gmatclub.com/forum/topic81513.html" TargetMode="External"/><Relationship Id="rId225" Type="http://schemas.openxmlformats.org/officeDocument/2006/relationships/hyperlink" Target="https://gmatclub.com/forum/starting-off-in-a-small-studio-the-firm-reactive-media-formed-a-contr-358076.html" TargetMode="External"/><Relationship Id="rId432" Type="http://schemas.openxmlformats.org/officeDocument/2006/relationships/hyperlink" Target="https://gmatclub.com/forum/the-survival-of-many-endangered-species-of-fish-in-our-rivers-depends-346347.html" TargetMode="External"/><Relationship Id="rId877" Type="http://schemas.openxmlformats.org/officeDocument/2006/relationships/hyperlink" Target="https://gmatclub.com/forum/observing-that-traditional-television-puppets-only-can-convey-a-limite-320578.html" TargetMode="External"/><Relationship Id="rId1062" Type="http://schemas.openxmlformats.org/officeDocument/2006/relationships/hyperlink" Target="https://gmatclub.com/forum/until-quite-recently-american-economists-have-assumed-that-308571.html" TargetMode="External"/><Relationship Id="rId737" Type="http://schemas.openxmlformats.org/officeDocument/2006/relationships/hyperlink" Target="https://gmatclub.com/forum/economist-george-akerlof-has-argued-that-procrastination-reveals-the-l-329498.html" TargetMode="External"/><Relationship Id="rId944" Type="http://schemas.openxmlformats.org/officeDocument/2006/relationships/hyperlink" Target="https://gmatclub.com/forum/discovered-by-a-french-soldier-in-1799-the-rosetta-stone-was-inscribe-318714.html" TargetMode="External"/><Relationship Id="rId1367" Type="http://schemas.openxmlformats.org/officeDocument/2006/relationships/hyperlink" Target="https://gmatclub.com/forum/although-minors-are-prohibited-by-federal-law-to-purchase-alcohol-287954.html" TargetMode="External"/><Relationship Id="rId1574" Type="http://schemas.openxmlformats.org/officeDocument/2006/relationships/hyperlink" Target="https://gmatclub.com/forum/simply-because-they-are-genetically-engineered-does-not-make-it-any-mo-63257.html" TargetMode="External"/><Relationship Id="rId73" Type="http://schemas.openxmlformats.org/officeDocument/2006/relationships/hyperlink" Target="https://gmatclub.com/forum/black-officers-at-the-executive-rank-of-general-or-admiral-of-whom-366380.html" TargetMode="External"/><Relationship Id="rId169" Type="http://schemas.openxmlformats.org/officeDocument/2006/relationships/hyperlink" Target="https://gmatclub.com/forum/the-post-punk-music-era-had-reached-its-zenith-in-the-early-1980s-and-361171.html" TargetMode="External"/><Relationship Id="rId376" Type="http://schemas.openxmlformats.org/officeDocument/2006/relationships/hyperlink" Target="https://gmatclub.com/forum/the-country-s-fiscal-deficit-a-measure-of-the-government-s-ability-to-349125.html" TargetMode="External"/><Relationship Id="rId583" Type="http://schemas.openxmlformats.org/officeDocument/2006/relationships/hyperlink" Target="https://gmatclub.com/forum/the-administration-of-a-small-daily-dose-of-aspirin-has-not-only-been-337028.html" TargetMode="External"/><Relationship Id="rId790" Type="http://schemas.openxmlformats.org/officeDocument/2006/relationships/hyperlink" Target="https://gmatclub.com/forum/in-his-discussion-of-natural-rights-the-english-philosopher-thomas-ho-326914.html" TargetMode="External"/><Relationship Id="rId804" Type="http://schemas.openxmlformats.org/officeDocument/2006/relationships/hyperlink" Target="https://gmatclub.com/forum/once-common-across-southwest-asia-the-indian-cheetah-was-driven-nearl-327587.html" TargetMode="External"/><Relationship Id="rId1227" Type="http://schemas.openxmlformats.org/officeDocument/2006/relationships/hyperlink" Target="https://gmatclub.com/forum/if-a-single-strain-of-plant-is-used-for-a-given-crop-over-a-wide-area-282454.html" TargetMode="External"/><Relationship Id="rId1434" Type="http://schemas.openxmlformats.org/officeDocument/2006/relationships/hyperlink" Target="https://gmatclub.com/forum/by-pressing-a-tiny-amount-of-nitrogen-between-two-diamonds-to-a-pressu-98027.html" TargetMode="External"/><Relationship Id="rId1641" Type="http://schemas.openxmlformats.org/officeDocument/2006/relationships/hyperlink" Target="https://gmatclub.com/forum/topic66417.html" TargetMode="External"/><Relationship Id="rId4" Type="http://schemas.openxmlformats.org/officeDocument/2006/relationships/hyperlink" Target="https://gmatclub.com/forum/the-government-on-monday-said-that-a-company-339831.html" TargetMode="External"/><Relationship Id="rId236" Type="http://schemas.openxmlformats.org/officeDocument/2006/relationships/hyperlink" Target="https://gmatclub.com/forum/the-highest-among-maslow-s-hierarchy-of-needs-self-actualization-is-359066.html" TargetMode="External"/><Relationship Id="rId443" Type="http://schemas.openxmlformats.org/officeDocument/2006/relationships/hyperlink" Target="https://gmatclub.com/forum/easter-islanders-claim-that-the-island-s-ancient-famous-statues-347232.html" TargetMode="External"/><Relationship Id="rId650" Type="http://schemas.openxmlformats.org/officeDocument/2006/relationships/hyperlink" Target="https://gmatclub.com/forum/investors-in-the-project-one-who-is-russian-will-take-part-in-more-t-335030.html" TargetMode="External"/><Relationship Id="rId888" Type="http://schemas.openxmlformats.org/officeDocument/2006/relationships/hyperlink" Target="https://gmatclub.com/forum/the-finding-that-senior-citizens-unlike-younger-members-of-the-popula-321214.html" TargetMode="External"/><Relationship Id="rId1073" Type="http://schemas.openxmlformats.org/officeDocument/2006/relationships/hyperlink" Target="https://gmatclub.com/forum/representatives-from-the-college-one-who-is-a-member-of-the-ad-309404.html" TargetMode="External"/><Relationship Id="rId1280" Type="http://schemas.openxmlformats.org/officeDocument/2006/relationships/hyperlink" Target="https://gmatclub.com/forum/some-analysts-of-retirement-problems-insist-that-the-only-way-284816.html" TargetMode="External"/><Relationship Id="rId1501" Type="http://schemas.openxmlformats.org/officeDocument/2006/relationships/hyperlink" Target="https://www.manhattanprep.com/gmat/onlineexams/cat_disp.cfm?act=IR_Run&amp;IR_Act=cat_rev_Qview&amp;questionid=3018" TargetMode="External"/><Relationship Id="rId303" Type="http://schemas.openxmlformats.org/officeDocument/2006/relationships/hyperlink" Target="https://gmatclub.com/forum/establishing-goals-for-a-nonprofit-organization-is-often-different-350726.html" TargetMode="External"/><Relationship Id="rId748" Type="http://schemas.openxmlformats.org/officeDocument/2006/relationships/hyperlink" Target="https://gmatclub.com/forum/the-starling-a-bird-mentioned-in-one-of-shakespeare-s-plays-was-330079.html" TargetMode="External"/><Relationship Id="rId955" Type="http://schemas.openxmlformats.org/officeDocument/2006/relationships/hyperlink" Target="https://gmatclub.com/forum/in-the-panopticon-a-unique-type-of-prison-designed-by-english-philoso-319091.html" TargetMode="External"/><Relationship Id="rId1140" Type="http://schemas.openxmlformats.org/officeDocument/2006/relationships/hyperlink" Target="https://gmatclub.com/forum/the-family-and-medical-leave-act-of-1993-enacted-to-encourage-both-299822.html" TargetMode="External"/><Relationship Id="rId1378" Type="http://schemas.openxmlformats.org/officeDocument/2006/relationships/hyperlink" Target="https://gmatclub.com/forum/in-order-to-counter-the-tepid-audience-response-the-producers-have-hired-a-composer-288299.html" TargetMode="External"/><Relationship Id="rId1585" Type="http://schemas.openxmlformats.org/officeDocument/2006/relationships/hyperlink" Target="https://gmatclub.com/forum/although-the-sting-of-egyptian-scorpions-are-rarely-dangerous-they-100348.html" TargetMode="External"/><Relationship Id="rId84" Type="http://schemas.openxmlformats.org/officeDocument/2006/relationships/hyperlink" Target="https://gmatclub.com/forum/arguably-one-of-the-most-influential-figures-in-the-silver-age-of-comi-366868.html" TargetMode="External"/><Relationship Id="rId387" Type="http://schemas.openxmlformats.org/officeDocument/2006/relationships/hyperlink" Target="https://gmatclub.com/forum/in-a-development-that-is-likely-to-set-stock-markets-across-the-globe-349612.html" TargetMode="External"/><Relationship Id="rId510" Type="http://schemas.openxmlformats.org/officeDocument/2006/relationships/hyperlink" Target="https://gmatclub.com/forum/the-celestial-equator-divides-an-imagined-celestial-globe-into-two-hem-338625.html" TargetMode="External"/><Relationship Id="rId594" Type="http://schemas.openxmlformats.org/officeDocument/2006/relationships/hyperlink" Target="https://gmatclub.com/forum/as-its-reputation-for-making-acquisitions-of-important-masterpieces-ha-337511.html" TargetMode="External"/><Relationship Id="rId608" Type="http://schemas.openxmlformats.org/officeDocument/2006/relationships/hyperlink" Target="https://gmatclub.com/forum/jane-is-not-only-highly-intelligent-but-also-charming-not-only-highly-332992.html" TargetMode="External"/><Relationship Id="rId815" Type="http://schemas.openxmlformats.org/officeDocument/2006/relationships/hyperlink" Target="https://gmatclub.com/forum/bourbon-created-from-a-mixture-based-mostly-on-corn-and-rye-whiskey-322719.html" TargetMode="External"/><Relationship Id="rId1238" Type="http://schemas.openxmlformats.org/officeDocument/2006/relationships/hyperlink" Target="https://gmatclub.com/forum/child-prodigies-are-marked-not-so-much-by-their-skills-but-instead-by-the-fact-that-these-skills-are-fully-developed-282942.html" TargetMode="External"/><Relationship Id="rId1445" Type="http://schemas.openxmlformats.org/officeDocument/2006/relationships/hyperlink" Target="https://gmatclub.com/forum/while-it-costs-about-the-same-to-run-nuclear-plants-as-other-types-of-134755.html" TargetMode="External"/><Relationship Id="rId1652" Type="http://schemas.openxmlformats.org/officeDocument/2006/relationships/hyperlink" Target="https://gmatclub.com/forum/topic63994.html" TargetMode="External"/><Relationship Id="rId247" Type="http://schemas.openxmlformats.org/officeDocument/2006/relationships/hyperlink" Target="https://gmatclub.com/forum/a-team-of-scientists-at-rochester-university-examined-the-effect-of-a-353742.html" TargetMode="External"/><Relationship Id="rId899" Type="http://schemas.openxmlformats.org/officeDocument/2006/relationships/hyperlink" Target="https://gmatclub.com/forum/jane-will-maybe-ask-that-her-boss-increase-her-salary-321646.html" TargetMode="External"/><Relationship Id="rId1000" Type="http://schemas.openxmlformats.org/officeDocument/2006/relationships/hyperlink" Target="https://gmatclub.com/forum/charles-darwin-argued-that-plant-and-animal-species-were-evolved-slowl-316983.html" TargetMode="External"/><Relationship Id="rId1084" Type="http://schemas.openxmlformats.org/officeDocument/2006/relationships/hyperlink" Target="https://gmatclub.com/forum/the-most-important-piece-of-educational-legislation-to-be-enacted-in-t-305113.html" TargetMode="External"/><Relationship Id="rId1305" Type="http://schemas.openxmlformats.org/officeDocument/2006/relationships/hyperlink" Target="https://gmatclub.com/forum/viola-spolin-s-therapeutic-style-and-methods-the-recreational-use-of-games-285686.html" TargetMode="External"/><Relationship Id="rId107" Type="http://schemas.openxmlformats.org/officeDocument/2006/relationships/hyperlink" Target="https://gmatclub.com/forum/freedom-riders-were-african-american-and-white-civil-rights-activist-363684.html" TargetMode="External"/><Relationship Id="rId454" Type="http://schemas.openxmlformats.org/officeDocument/2006/relationships/hyperlink" Target="https://gmatclub.com/forum/an-effort-to-control-the-crippling-effects-of-poverty-in-brazil-s-inte-341108.html" TargetMode="External"/><Relationship Id="rId661" Type="http://schemas.openxmlformats.org/officeDocument/2006/relationships/hyperlink" Target="https://gmatclub.com/forum/in-2002-baseball-player-manuel-manny-ramirez-requested-that-the-son-330780.html" TargetMode="External"/><Relationship Id="rId759" Type="http://schemas.openxmlformats.org/officeDocument/2006/relationships/hyperlink" Target="https://gmatclub.com/forum/the-post-punk-music-era-had-reached-its-zenith-in-the-early-1980s-and-330496.html" TargetMode="External"/><Relationship Id="rId966" Type="http://schemas.openxmlformats.org/officeDocument/2006/relationships/hyperlink" Target="https://gmatclub.com/forum/unlike-the-rigid-assembly-line-pioneered-by-henry-ford-in-the-early-319684.html" TargetMode="External"/><Relationship Id="rId1291" Type="http://schemas.openxmlformats.org/officeDocument/2006/relationships/hyperlink" Target="https://gmatclub.com/forum/because-the-lemur-shares-some-traits-also-possessed-by-other-primates-285227.html" TargetMode="External"/><Relationship Id="rId1389" Type="http://schemas.openxmlformats.org/officeDocument/2006/relationships/hyperlink" Target="https://gmatclub.com/forum/the-kyoto-protocol-a-politically-divisive-environmental-treaty-and-important-as-a-vehicle-288802.html" TargetMode="External"/><Relationship Id="rId1512" Type="http://schemas.openxmlformats.org/officeDocument/2006/relationships/hyperlink" Target="https://gmatclub.com/forum/first-published-in-1946-and-comparing-the-ways-the-world-103321.html" TargetMode="External"/><Relationship Id="rId1596" Type="http://schemas.openxmlformats.org/officeDocument/2006/relationships/hyperlink" Target="https://gmatclub.com/forum/one-study-found-that-although-government-policy-and-the-industrial-sec-50945.html" TargetMode="External"/><Relationship Id="rId11" Type="http://schemas.openxmlformats.org/officeDocument/2006/relationships/hyperlink" Target="https://gmatclub.com/forum/hot-competition-4-sep-8am-because-the-soil-there-is-less-porous-and-333214.html" TargetMode="External"/><Relationship Id="rId314" Type="http://schemas.openxmlformats.org/officeDocument/2006/relationships/hyperlink" Target="https://gmatclub.com/forum/in-1889-two-journalists-nellie-bly-and-elizabeth-bisland-set-off-351381.html" TargetMode="External"/><Relationship Id="rId398" Type="http://schemas.openxmlformats.org/officeDocument/2006/relationships/hyperlink" Target="https://gmatclub.com/forum/the-diplomatic-consequences-of-saudi-arabia-s-decision-to-hold-down-an-344258.html" TargetMode="External"/><Relationship Id="rId521" Type="http://schemas.openxmlformats.org/officeDocument/2006/relationships/hyperlink" Target="https://gmatclub.com/forum/china-s-population-control-methods-which-included-a-one-child-policy-339266.html" TargetMode="External"/><Relationship Id="rId619" Type="http://schemas.openxmlformats.org/officeDocument/2006/relationships/hyperlink" Target="https://gmatclub.com/forum/a-poem-by-mallarm-which-was-begun-in-1865-the-final-version-of-which-333585.html" TargetMode="External"/><Relationship Id="rId1151" Type="http://schemas.openxmlformats.org/officeDocument/2006/relationships/hyperlink" Target="https://gmatclub.com/forum/in-addition-to-being-convenient-affordable-and-versatile-legumes-ar-300990.html" TargetMode="External"/><Relationship Id="rId1249" Type="http://schemas.openxmlformats.org/officeDocument/2006/relationships/hyperlink" Target="https://gmatclub.com/forum/the-relationship-between-corpulence-and-disease-remain-controversial-although-statistics-283492.html" TargetMode="External"/><Relationship Id="rId95" Type="http://schemas.openxmlformats.org/officeDocument/2006/relationships/hyperlink" Target="https://gmatclub.com/forum/some-bird-species-at-first-begin-migrating-from-east-to-west-because-367603.html" TargetMode="External"/><Relationship Id="rId160" Type="http://schemas.openxmlformats.org/officeDocument/2006/relationships/hyperlink" Target="https://gmatclub.com/forum/because-of-the-risks-associated-with-childhood-obesity-360664.html" TargetMode="External"/><Relationship Id="rId826" Type="http://schemas.openxmlformats.org/officeDocument/2006/relationships/hyperlink" Target="https://gmatclub.com/forum/jane-works-for-the-same-company-who-employs-john-323374.html" TargetMode="External"/><Relationship Id="rId1011" Type="http://schemas.openxmlformats.org/officeDocument/2006/relationships/hyperlink" Target="https://gmatclub.com/forum/the-term-malfunction-is-a-failure-to-function-or-abnormal-functionin-317345.html" TargetMode="External"/><Relationship Id="rId1109" Type="http://schemas.openxmlformats.org/officeDocument/2006/relationships/hyperlink" Target="https://gmatclub.com/forum/found-in-the-depths-of-all-the-world-s-oceans-the-vampire-squid-lives-302158.html" TargetMode="External"/><Relationship Id="rId1456" Type="http://schemas.openxmlformats.org/officeDocument/2006/relationships/hyperlink" Target="https://gmatclub.com/forum/while-depressed-property-values-can-hurt-some-large-investors-they-18708.html" TargetMode="External"/><Relationship Id="rId1663" Type="http://schemas.openxmlformats.org/officeDocument/2006/relationships/hyperlink" Target="https://gmatclub.com/forum/topic9950.html" TargetMode="External"/><Relationship Id="rId258" Type="http://schemas.openxmlformats.org/officeDocument/2006/relationships/hyperlink" Target="https://gmatclub.com/forum/most-indoor-plants-should-be-watered-four-or-more-than-four-times-a-mo-354161.html" TargetMode="External"/><Relationship Id="rId465" Type="http://schemas.openxmlformats.org/officeDocument/2006/relationships/hyperlink" Target="https://gmatclub.com/forum/very-little-has-the-ability-to-grow-in-the-andean-highlands-of-peru-du-341980.html" TargetMode="External"/><Relationship Id="rId672" Type="http://schemas.openxmlformats.org/officeDocument/2006/relationships/hyperlink" Target="https://gmatclub.com/forum/the-fall-of-the-berlin-wall-in-september-1989-inspired-a-period-of-opt-331208.html" TargetMode="External"/><Relationship Id="rId1095" Type="http://schemas.openxmlformats.org/officeDocument/2006/relationships/hyperlink" Target="https://gmatclub.com/forum/borne-hundreds-of-miles-from-their-source-by-the-wind-new-research-su-306211.html" TargetMode="External"/><Relationship Id="rId1316" Type="http://schemas.openxmlformats.org/officeDocument/2006/relationships/hyperlink" Target="https://gmatclub.com/forum/the-miscommunications-associated-with-a-decentralized-model-may-be-so-286097.html" TargetMode="External"/><Relationship Id="rId1523" Type="http://schemas.openxmlformats.org/officeDocument/2006/relationships/hyperlink" Target="https://gmatclub.com/forum/in-the-most-common-procedure-for-harvesting-forage-crops-such-as-alfal-39313.html" TargetMode="External"/><Relationship Id="rId22" Type="http://schemas.openxmlformats.org/officeDocument/2006/relationships/hyperlink" Target="https://gmatclub.com/forum/while-causing-more-damage-to-wildlife-than-to-urban-development-368096.html" TargetMode="External"/><Relationship Id="rId118" Type="http://schemas.openxmlformats.org/officeDocument/2006/relationships/hyperlink" Target="https://gmatclub.com/forum/in-2005-geologists-studying-two-ancient-rock-formations-364280.html" TargetMode="External"/><Relationship Id="rId325" Type="http://schemas.openxmlformats.org/officeDocument/2006/relationships/hyperlink" Target="https://gmatclub.com/forum/self-publishing-the-publication-of-media-typically-a-book-by-its-au-352150.html" TargetMode="External"/><Relationship Id="rId532" Type="http://schemas.openxmlformats.org/officeDocument/2006/relationships/hyperlink" Target="https://gmatclub.com/forum/some-consumers-who-wish-to-support-sustainable-agriculture-will-only-b-339796.html" TargetMode="External"/><Relationship Id="rId977" Type="http://schemas.openxmlformats.org/officeDocument/2006/relationships/hyperlink" Target="https://gmatclub.com/forum/brought-from-the-americas-by-the-spaniards-and-quickly-adapted-for-cul-315822.html" TargetMode="External"/><Relationship Id="rId1162" Type="http://schemas.openxmlformats.org/officeDocument/2006/relationships/hyperlink" Target="https://gmatclub.com/forum/in-2014-a-1500-year-old-amulet-was-discovered-by-archaeologists-297493.html" TargetMode="External"/><Relationship Id="rId171" Type="http://schemas.openxmlformats.org/officeDocument/2006/relationships/hyperlink" Target="https://gmatclub.com/forum/thomas-nast-whose-cartoons-called-for-an-end-to-corruption-and-were-361448.html" TargetMode="External"/><Relationship Id="rId837" Type="http://schemas.openxmlformats.org/officeDocument/2006/relationships/hyperlink" Target="https://gmatclub.com/forum/published-in-a-multivolume-work-regarded-as-a-magnificent-piece-of-vis-324035.html" TargetMode="External"/><Relationship Id="rId1022" Type="http://schemas.openxmlformats.org/officeDocument/2006/relationships/hyperlink" Target="https://gmatclub.com/forum/income-tax-indexing-is-intended-to-eliminate-constantly-increasing-312363.html" TargetMode="External"/><Relationship Id="rId1467" Type="http://schemas.openxmlformats.org/officeDocument/2006/relationships/hyperlink" Target="https://gmatclub.com/forum/in-the-major-cities-of-industrialized-countries-at-the-end-of-the-nine-136124.html" TargetMode="External"/><Relationship Id="rId1674" Type="http://schemas.openxmlformats.org/officeDocument/2006/relationships/hyperlink" Target="https://gmatclub.com/forum/topic75715.html" TargetMode="External"/><Relationship Id="rId269" Type="http://schemas.openxmlformats.org/officeDocument/2006/relationships/hyperlink" Target="https://gmatclub.com/forum/canines-have-evolved-as-pack-animals-and-their-behavior-is-closely-li-354662.html" TargetMode="External"/><Relationship Id="rId476" Type="http://schemas.openxmlformats.org/officeDocument/2006/relationships/hyperlink" Target="https://gmatclub.com/forum/a-handful-of-companies-offer-dna-based-tests-that-supposedly-determine-342713.html" TargetMode="External"/><Relationship Id="rId683" Type="http://schemas.openxmlformats.org/officeDocument/2006/relationships/hyperlink" Target="https://gmatclub.com/forum/many-successful-startup-companies-have-raised-hundreds-of-millions-of-331612.html" TargetMode="External"/><Relationship Id="rId890" Type="http://schemas.openxmlformats.org/officeDocument/2006/relationships/hyperlink" Target="https://gmatclub.com/forum/according-to-a-study-by-an-occupational-health-journal-an-employee-at-321243.html" TargetMode="External"/><Relationship Id="rId904" Type="http://schemas.openxmlformats.org/officeDocument/2006/relationships/hyperlink" Target="https://gmatclub.com/forum/senator-robert-lafollette-of-wisconsin-who-in-1924-ran-for-president-322093.html" TargetMode="External"/><Relationship Id="rId1327" Type="http://schemas.openxmlformats.org/officeDocument/2006/relationships/hyperlink" Target="https://gmatclub.com/forum/although-coin-clipping-a-practice-in-which-small-amounts-of-silver-or-286534.html" TargetMode="External"/><Relationship Id="rId1534" Type="http://schemas.openxmlformats.org/officeDocument/2006/relationships/hyperlink" Target="https://gmatclub.com/forum/building-large-new-hospitals-in-the-bistate-area-would-constitute-a-wa-67332.html" TargetMode="External"/><Relationship Id="rId33" Type="http://schemas.openxmlformats.org/officeDocument/2006/relationships/hyperlink" Target="https://gmatclub.com/forum/when-a-man-appeared-in-the-village-of-artigat-in-the-summer-of-1556-an-368822.html" TargetMode="External"/><Relationship Id="rId129" Type="http://schemas.openxmlformats.org/officeDocument/2006/relationships/hyperlink" Target="https://gmatclub.com/forum/after-a-three-day-conference-hosting-representatives-from-both-sides-364750.html" TargetMode="External"/><Relationship Id="rId336" Type="http://schemas.openxmlformats.org/officeDocument/2006/relationships/hyperlink" Target="https://gmatclub.com/forum/renaissance-scientist-copernicus-found-that-his-rejection-of-the-ptole-352653.html" TargetMode="External"/><Relationship Id="rId543" Type="http://schemas.openxmlformats.org/officeDocument/2006/relationships/hyperlink" Target="https://gmatclub.com/forum/with-crude-oil-production-peaking-the-corporate-suppliers-of-energy-340098.html" TargetMode="External"/><Relationship Id="rId988" Type="http://schemas.openxmlformats.org/officeDocument/2006/relationships/hyperlink" Target="https://gmatclub.com/forum/after-searching-for-a-practical-substitute-to-the-inconvenience-and-ex-316371.html" TargetMode="External"/><Relationship Id="rId1173" Type="http://schemas.openxmlformats.org/officeDocument/2006/relationships/hyperlink" Target="https://gmatclub.com/forum/of-all-the-people-with-whom-you-and-i-come-in-contact-in-our-dentist-298518.html" TargetMode="External"/><Relationship Id="rId1380" Type="http://schemas.openxmlformats.org/officeDocument/2006/relationships/hyperlink" Target="https://gmatclub.com/forum/the-state-s-transportation-engineer-believes-that-the-planned-overpasses-would-not-relieve-288385.html" TargetMode="External"/><Relationship Id="rId1601" Type="http://schemas.openxmlformats.org/officeDocument/2006/relationships/hyperlink" Target="https://gmatclub.com/forum/a-recent-and-popular-self-help-book-wryly-notes-that-if-adolescence-82097.html" TargetMode="External"/><Relationship Id="rId182" Type="http://schemas.openxmlformats.org/officeDocument/2006/relationships/hyperlink" Target="https://gmatclub.com/forum/in-response-to-constant-criticism-from-a-section-of-the-media-which-362258.html" TargetMode="External"/><Relationship Id="rId403" Type="http://schemas.openxmlformats.org/officeDocument/2006/relationships/hyperlink" Target="https://gmatclub.com/forum/several-marine-biologists-contend-that-all-of-the-millions-of-species-344507.html" TargetMode="External"/><Relationship Id="rId750" Type="http://schemas.openxmlformats.org/officeDocument/2006/relationships/hyperlink" Target="https://gmatclub.com/forum/every-year-about-200-000-people-are-taking-the-gmat-330103.html" TargetMode="External"/><Relationship Id="rId848" Type="http://schemas.openxmlformats.org/officeDocument/2006/relationships/hyperlink" Target="https://gmatclub.com/forum/whether-modern-statistical-techniques-can-be-usefully-applied-to-the-p-324742.html" TargetMode="External"/><Relationship Id="rId1033" Type="http://schemas.openxmlformats.org/officeDocument/2006/relationships/hyperlink" Target="https://gmatclub.com/forum/although-naturally-ranging-from-western-europe-to-the-persian-shores-o-310535.html" TargetMode="External"/><Relationship Id="rId1478" Type="http://schemas.openxmlformats.org/officeDocument/2006/relationships/hyperlink" Target="https://gmatclub.com/forum/the-beautiful-cello-solo-at-the-end-of-the-symphony-may-have-112252.html" TargetMode="External"/><Relationship Id="rId1685" Type="http://schemas.openxmlformats.org/officeDocument/2006/relationships/hyperlink" Target="https://gmatclub.com/forum/topic85859.html" TargetMode="External"/><Relationship Id="rId487" Type="http://schemas.openxmlformats.org/officeDocument/2006/relationships/hyperlink" Target="https://gmatclub.com/forum/in-the-1960-chile-earthquake-at-least-6000-people-or-more-are-believe-343199.html" TargetMode="External"/><Relationship Id="rId610" Type="http://schemas.openxmlformats.org/officeDocument/2006/relationships/hyperlink" Target="https://gmatclub.com/forum/it-is-widely-believed-in-the-papermaking-industry-that-unless-mills-ru-333198.html" TargetMode="External"/><Relationship Id="rId694" Type="http://schemas.openxmlformats.org/officeDocument/2006/relationships/hyperlink" Target="https://gmatclub.com/forum/in-the-eighteenth-century-the-conservation-ethic-evolved-to-include-t-332087.html" TargetMode="External"/><Relationship Id="rId708" Type="http://schemas.openxmlformats.org/officeDocument/2006/relationships/hyperlink" Target="https://gmatclub.com/forum/practitioners-of-many-ancient-world-religions-like-their-modern-day-332762.html" TargetMode="External"/><Relationship Id="rId915" Type="http://schemas.openxmlformats.org/officeDocument/2006/relationships/hyperlink" Target="https://gmatclub.com/forum/ants-in-order-to-protect-their-queen-and-colony-uses-the-sense-of-sm-322600.html" TargetMode="External"/><Relationship Id="rId1240" Type="http://schemas.openxmlformats.org/officeDocument/2006/relationships/hyperlink" Target="https://gmatclub.com/forum/inflation-has-made-many-americans-reevaluate-their-assumptions-about-282998.html" TargetMode="External"/><Relationship Id="rId1338" Type="http://schemas.openxmlformats.org/officeDocument/2006/relationships/hyperlink" Target="https://gmatclub.com/forum/medical-experts-predict-that-the-number-of-unnecessary-deaths-in-286918.html" TargetMode="External"/><Relationship Id="rId1545" Type="http://schemas.openxmlformats.org/officeDocument/2006/relationships/hyperlink" Target="https://gmatofficialpractice.mba.com/app/gmat-official-starter-kit-practice-exams-1-2-free" TargetMode="External"/><Relationship Id="rId347" Type="http://schemas.openxmlformats.org/officeDocument/2006/relationships/hyperlink" Target="https://gmatclub.com/forum/it-is-recommended-by-dentists-to-floss-brush-and-use-mouthwash-twice-353409.html" TargetMode="External"/><Relationship Id="rId999" Type="http://schemas.openxmlformats.org/officeDocument/2006/relationships/hyperlink" Target="https://gmatclub.com/forum/since-stock-exchange-indexes-fluctuate-unexpectedly-every-buyer-shoul-316888.html" TargetMode="External"/><Relationship Id="rId1100" Type="http://schemas.openxmlformats.org/officeDocument/2006/relationships/hyperlink" Target="https://gmatclub.com/forum/faced-with-the-double-challenge-of-inflation-and-recession-many-gover-306831.html" TargetMode="External"/><Relationship Id="rId1184" Type="http://schemas.openxmlformats.org/officeDocument/2006/relationships/hyperlink" Target="https://gmatclub.com/forum/the-garden-of-the-governor-s-mansion-in-the-1950s-was-mostly-made-up-296517.html" TargetMode="External"/><Relationship Id="rId1405" Type="http://schemas.openxmlformats.org/officeDocument/2006/relationships/hyperlink" Target="https://gmatclub.com/forum/unaware-of-the-dangers-of-kleptomania-most-patients-with-this-disorde-289338.html" TargetMode="External"/><Relationship Id="rId44" Type="http://schemas.openxmlformats.org/officeDocument/2006/relationships/hyperlink" Target="https://gmatclub.com/forum/one-of-the-most-pressing-concerns-facing-lawyers-who-have-just-graduat-369522.html" TargetMode="External"/><Relationship Id="rId554" Type="http://schemas.openxmlformats.org/officeDocument/2006/relationships/hyperlink" Target="https://gmatclub.com/forum/inhabiting-savannas-grasslands-or-open-woodlands-giraffes-are-the-335569.html" TargetMode="External"/><Relationship Id="rId761" Type="http://schemas.openxmlformats.org/officeDocument/2006/relationships/hyperlink" Target="https://gmatclub.com/forum/augustus-caesar-is-known-to-have-commissioned-the-pantheon-a-monument-330627.html" TargetMode="External"/><Relationship Id="rId859" Type="http://schemas.openxmlformats.org/officeDocument/2006/relationships/hyperlink" Target="https://gmatclub.com/forum/born-in-mainz-in-the-late-14th-century-johannes-gutenberg-is-widely-325295.html" TargetMode="External"/><Relationship Id="rId1391" Type="http://schemas.openxmlformats.org/officeDocument/2006/relationships/hyperlink" Target="https://gmatclub.com/forum/taiwanese-eat-a-cuisine-unique-to-the-island-s-history-taiwan-s-288865.html" TargetMode="External"/><Relationship Id="rId1489" Type="http://schemas.openxmlformats.org/officeDocument/2006/relationships/hyperlink" Target="https://gmatclub.com/forum/disturbed-by-unfair-treatment-such-as-low-pay-and-long-hours-the-idea-104786.html" TargetMode="External"/><Relationship Id="rId1612" Type="http://schemas.openxmlformats.org/officeDocument/2006/relationships/hyperlink" Target="https://gmatclub.com/forum/topic29603.html" TargetMode="External"/><Relationship Id="rId1696" Type="http://schemas.openxmlformats.org/officeDocument/2006/relationships/hyperlink" Target="https://gmatclub.com/forum/topic52828.html" TargetMode="External"/><Relationship Id="rId193" Type="http://schemas.openxmlformats.org/officeDocument/2006/relationships/hyperlink" Target="https://gmatclub.com/forum/despite-her-lack-of-work-experience-jane-is-so-talented-and-easy-goin-362966.html" TargetMode="External"/><Relationship Id="rId207" Type="http://schemas.openxmlformats.org/officeDocument/2006/relationships/hyperlink" Target="https://gmatclub.com/forum/like-percussion-instruments-which-use-a-vibrating-membrane-to-produce-356637.html" TargetMode="External"/><Relationship Id="rId414" Type="http://schemas.openxmlformats.org/officeDocument/2006/relationships/hyperlink" Target="https://gmatclub.com/forum/one-of-five-computers-are-now-purchased-by-people-aged-fifty-years-or-345067.html" TargetMode="External"/><Relationship Id="rId498" Type="http://schemas.openxmlformats.org/officeDocument/2006/relationships/hyperlink" Target="https://gmatclub.com/forum/according-to-some-entrepreneurs-the-most-difficult-choice-one-has-to-343792.html" TargetMode="External"/><Relationship Id="rId621" Type="http://schemas.openxmlformats.org/officeDocument/2006/relationships/hyperlink" Target="https://gmatclub.com/forum/in-1983-dr-luc-montagnier-and-colleagues-of-la-pitie-salpetriere-hos-333586.html" TargetMode="External"/><Relationship Id="rId1044" Type="http://schemas.openxmlformats.org/officeDocument/2006/relationships/hyperlink" Target="https://gmatclub.com/forum/created-from-the-finest-sands-of-the-mediterranean-highly-skilled-art-311504.html" TargetMode="External"/><Relationship Id="rId1251" Type="http://schemas.openxmlformats.org/officeDocument/2006/relationships/hyperlink" Target="https://gmatclub.com/forum/mong-the-reasons-for-the-decline-of-new-england-agriculture-in-the-283602.html" TargetMode="External"/><Relationship Id="rId1349" Type="http://schemas.openxmlformats.org/officeDocument/2006/relationships/hyperlink" Target="https://gmatclub.com/forum/native-to-the-grassy-plains-of-central-north-america-wild-bison-today-287312.html" TargetMode="External"/><Relationship Id="rId260" Type="http://schemas.openxmlformats.org/officeDocument/2006/relationships/hyperlink" Target="https://gmatclub.com/forum/the-odd-shape-of-the-animal-along-with-the-tiny-wings-give-the-dodo-354318.html" TargetMode="External"/><Relationship Id="rId719" Type="http://schemas.openxmlformats.org/officeDocument/2006/relationships/hyperlink" Target="https://gmatclub.com/forum/concerned-about-the-dangers-posed-to-civil-aviation-by-migratory-birds-328398.html" TargetMode="External"/><Relationship Id="rId926" Type="http://schemas.openxmlformats.org/officeDocument/2006/relationships/hyperlink" Target="https://gmatclub.com/forum/as-early-as-1831-soldiers-of-fortune-were-enlisted-in-the-foreign-leg-317857.html" TargetMode="External"/><Relationship Id="rId1111" Type="http://schemas.openxmlformats.org/officeDocument/2006/relationships/hyperlink" Target="https://gmatclub.com/forum/ownership-of-the-arctic-is-governed-by-the-1958-united-nations-convent-302300.html" TargetMode="External"/><Relationship Id="rId1556" Type="http://schemas.openxmlformats.org/officeDocument/2006/relationships/hyperlink" Target="https://gmatclub.com/forum/because-there-are-provisions-of-the-new-maritime-code-that-provide-th-95275.html" TargetMode="External"/><Relationship Id="rId55" Type="http://schemas.openxmlformats.org/officeDocument/2006/relationships/hyperlink" Target="https://gmatclub.com/forum/the-three-volumes-of-the-author-s-biography-begin-with-his-childhood-370191.html" TargetMode="External"/><Relationship Id="rId120" Type="http://schemas.openxmlformats.org/officeDocument/2006/relationships/hyperlink" Target="https://gmatclub.com/forum/a-groundbreaking-neuro-psychological-research-was-conducted-on-epileps-364292.html" TargetMode="External"/><Relationship Id="rId358" Type="http://schemas.openxmlformats.org/officeDocument/2006/relationships/hyperlink" Target="https://gmatclub.com/forum/because-most-investors-prefer-long-term-capital-gains-to-annual-divide-347925.html" TargetMode="External"/><Relationship Id="rId565" Type="http://schemas.openxmlformats.org/officeDocument/2006/relationships/hyperlink" Target="https://gmatclub.com/forum/british-scientists-are-working-on-preserving-the-world-s-most-threaten-336153.html" TargetMode="External"/><Relationship Id="rId772" Type="http://schemas.openxmlformats.org/officeDocument/2006/relationships/hyperlink" Target="https://gmatclub.com/forum/the-philadelphia-based-architect-louis-kahn-spent-more-than-a-decade-325993.html" TargetMode="External"/><Relationship Id="rId1195" Type="http://schemas.openxmlformats.org/officeDocument/2006/relationships/hyperlink" Target="https://gmatclub.com/forum/opening-with-tributes-to-jazz-age-divas-like-bessie-smith-and-closing-281207.html" TargetMode="External"/><Relationship Id="rId1209" Type="http://schemas.openxmlformats.org/officeDocument/2006/relationships/hyperlink" Target="https://gmatclub.com/forum/rules-banning-cancer-causing-substances-from-food-apply-to-new-food-281757.html" TargetMode="External"/><Relationship Id="rId1416" Type="http://schemas.openxmlformats.org/officeDocument/2006/relationships/hyperlink" Target="https://gmatclub.com/forum/james-watson-one-of-the-scientists-that-discovered-and-deciphered-the-289758.html" TargetMode="External"/><Relationship Id="rId1623" Type="http://schemas.openxmlformats.org/officeDocument/2006/relationships/hyperlink" Target="https://gmatclub.com/forum/topic87310.html" TargetMode="External"/><Relationship Id="rId218" Type="http://schemas.openxmlformats.org/officeDocument/2006/relationships/hyperlink" Target="https://gmatclub.com/forum/maybe-every-travel-guide-that-contains-references-to-italy-recommends-357327.html" TargetMode="External"/><Relationship Id="rId425" Type="http://schemas.openxmlformats.org/officeDocument/2006/relationships/hyperlink" Target="https://gmatclub.com/forum/the-employees-in-our-organization-unlike-that-in-your-organization-345735.html" TargetMode="External"/><Relationship Id="rId632" Type="http://schemas.openxmlformats.org/officeDocument/2006/relationships/hyperlink" Target="https://gmatclub.com/forum/most-commercial-radio-stations-broadcast-an-hourly-news-and-weather-re-334153.html" TargetMode="External"/><Relationship Id="rId1055" Type="http://schemas.openxmlformats.org/officeDocument/2006/relationships/hyperlink" Target="https://gmatclub.com/forum/topic307744.html" TargetMode="External"/><Relationship Id="rId1262" Type="http://schemas.openxmlformats.org/officeDocument/2006/relationships/hyperlink" Target="https://gmatclub.com/forum/it-was-the-loss-of-revenue-from-declines-in-tourism-that-in-284054.html" TargetMode="External"/><Relationship Id="rId271" Type="http://schemas.openxmlformats.org/officeDocument/2006/relationships/hyperlink" Target="https://gmatclub.com/forum/although-the-government-has-taken-several-steps-to-counter-the-effects-of-354827.html" TargetMode="External"/><Relationship Id="rId937" Type="http://schemas.openxmlformats.org/officeDocument/2006/relationships/hyperlink" Target="https://gmatclub.com/forum/galileo-galilei-had-discovered-four-moons-orbiting-jupiter-includi-318366.html" TargetMode="External"/><Relationship Id="rId1122" Type="http://schemas.openxmlformats.org/officeDocument/2006/relationships/hyperlink" Target="https://gmatclub.com/forum/if-the-current-market-trends-persist-as-projected-the-majority-of-mob-303415.html" TargetMode="External"/><Relationship Id="rId1567" Type="http://schemas.openxmlformats.org/officeDocument/2006/relationships/hyperlink" Target="https://gmatclub.com/forum/the-gorton-dodd-bill-requires-that-a-bank-disclose-to-their-customers-86342.html" TargetMode="External"/><Relationship Id="rId66" Type="http://schemas.openxmlformats.org/officeDocument/2006/relationships/hyperlink" Target="https://gmatclub.com/forum/research-into-information-pollution-a-term-popularized-by-web-usabilit-366036.html" TargetMode="External"/><Relationship Id="rId131" Type="http://schemas.openxmlformats.org/officeDocument/2006/relationships/hyperlink" Target="https://gmatclub.com/forum/in-what-is-the-third-such-study-of-common-sunscreen-ingredients-364931.html" TargetMode="External"/><Relationship Id="rId369" Type="http://schemas.openxmlformats.org/officeDocument/2006/relationships/hyperlink" Target="https://gmatclub.com/forum/pablo-picasso-s-genius-is-only-fully-revealed-when-one-considers-the-348767.html" TargetMode="External"/><Relationship Id="rId576" Type="http://schemas.openxmlformats.org/officeDocument/2006/relationships/hyperlink" Target="https://gmatclub.com/forum/figures-from-2011-indicate-that-a-number-of-unemployed-american-citize-336754.html" TargetMode="External"/><Relationship Id="rId783" Type="http://schemas.openxmlformats.org/officeDocument/2006/relationships/hyperlink" Target="https://gmatclub.com/forum/it-is-a-common-mistake-to-think-that-a-solid-melting-into-liquid-and-a-326531.html" TargetMode="External"/><Relationship Id="rId990" Type="http://schemas.openxmlformats.org/officeDocument/2006/relationships/hyperlink" Target="https://gmatclub.com/forum/a-major-medical-center-recommends-that-doctors-take-a-brief-nap-during-316527.html" TargetMode="External"/><Relationship Id="rId1427" Type="http://schemas.openxmlformats.org/officeDocument/2006/relationships/hyperlink" Target="https://gmatclub.com/forum/in-no-other-historical-sighting-did-halley-s-comet-cause-such-a-worldw-24215.html" TargetMode="External"/><Relationship Id="rId1634" Type="http://schemas.openxmlformats.org/officeDocument/2006/relationships/hyperlink" Target="https://gmatclub.com/forum/topic34272.html" TargetMode="External"/><Relationship Id="rId229" Type="http://schemas.openxmlformats.org/officeDocument/2006/relationships/hyperlink" Target="https://gmatclub.com/forum/the-reporter-said-disappointedly-that-the-spokesmen-refuses-to-answer-358381.html" TargetMode="External"/><Relationship Id="rId436" Type="http://schemas.openxmlformats.org/officeDocument/2006/relationships/hyperlink" Target="https://gmatclub.com/forum/according-to-a-popular-announcement-at-subway-stations-one-is-not-sup-346610.html" TargetMode="External"/><Relationship Id="rId643" Type="http://schemas.openxmlformats.org/officeDocument/2006/relationships/hyperlink" Target="https://gmatclub.com/forum/passed-in-1943-in-order-to-make-housing-affordable-for-middle-class-re-334672.html" TargetMode="External"/><Relationship Id="rId1066" Type="http://schemas.openxmlformats.org/officeDocument/2006/relationships/hyperlink" Target="https://gmatclub.com/forum/the-battle-of-bull-run-which-took-place-on-july-21-1861-near-the-tow-308882.html" TargetMode="External"/><Relationship Id="rId1273" Type="http://schemas.openxmlformats.org/officeDocument/2006/relationships/hyperlink" Target="https://gmatclub.com/forum/galileo-who-is-depicted-generally-as-a-strict-proponent-for-rationalism-and-scientific-thought-also-derived-284549.html" TargetMode="External"/><Relationship Id="rId1480" Type="http://schemas.openxmlformats.org/officeDocument/2006/relationships/hyperlink" Target="https://gmatclub.com/forum/according-to-some-real-estate-experts-the-may-increase-in-new-housing-208957.html" TargetMode="External"/><Relationship Id="rId850" Type="http://schemas.openxmlformats.org/officeDocument/2006/relationships/hyperlink" Target="https://gmatclub.com/forum/the-oklahoma-city-police-department-is-questioning-two-suspects-who-th-324756.html" TargetMode="External"/><Relationship Id="rId948" Type="http://schemas.openxmlformats.org/officeDocument/2006/relationships/hyperlink" Target="https://gmatclub.com/forum/deficiencies-in-calcium-have-been-shown-to-cause-slow-bone-growing-318884.html" TargetMode="External"/><Relationship Id="rId1133" Type="http://schemas.openxmlformats.org/officeDocument/2006/relationships/hyperlink" Target="https://gmatclub.com/forum/in-order-to-improve-the-aesthetics-of-the-neighborhood-a-group-of-299309.html" TargetMode="External"/><Relationship Id="rId1578" Type="http://schemas.openxmlformats.org/officeDocument/2006/relationships/hyperlink" Target="https://gmatclub.com/forum/of-the-people-who-brought-about-the-reformation-the-religious-revolut-12164.html" TargetMode="External"/><Relationship Id="rId1701" Type="http://schemas.openxmlformats.org/officeDocument/2006/relationships/hyperlink" Target="https://gmatclub.com/forum/topic79239.html" TargetMode="External"/><Relationship Id="rId77" Type="http://schemas.openxmlformats.org/officeDocument/2006/relationships/hyperlink" Target="https://gmatclub.com/forum/vitamin-c-not-only-gives-the-body-energy-it-can-strengthen-the-immune-366564.html" TargetMode="External"/><Relationship Id="rId282" Type="http://schemas.openxmlformats.org/officeDocument/2006/relationships/hyperlink" Target="https://gmatclub.com/forum/because-of-rapid-improvements-in-technology-astronomers-today-know-th-355344.html" TargetMode="External"/><Relationship Id="rId503" Type="http://schemas.openxmlformats.org/officeDocument/2006/relationships/hyperlink" Target="https://gmatclub.com/forum/airplanes-departing-in-a-timely-manner-can-some-times-be-prevented-by-338253.html" TargetMode="External"/><Relationship Id="rId587" Type="http://schemas.openxmlformats.org/officeDocument/2006/relationships/hyperlink" Target="https://gmatclub.com/forum/the-foresight-that-was-evident-in-the-court-s-selection-of-an-independ-337246.html" TargetMode="External"/><Relationship Id="rId710" Type="http://schemas.openxmlformats.org/officeDocument/2006/relationships/hyperlink" Target="https://gmatclub.com/forum/ecuador-s-extraordinary-topographical-diversity-comprises-snow-capped-327963.html" TargetMode="External"/><Relationship Id="rId808" Type="http://schemas.openxmlformats.org/officeDocument/2006/relationships/hyperlink" Target="https://gmatclub.com/forum/rocks-in-the-mantle-layer-of-earth-can-melt-into-magma-when-there-is-a-327701.html" TargetMode="External"/><Relationship Id="rId1340" Type="http://schemas.openxmlformats.org/officeDocument/2006/relationships/hyperlink" Target="https://gmatclub.com/forum/under-the-copyright-act-it-is-permitted-to-use-only-a-small-portion-286992.html" TargetMode="External"/><Relationship Id="rId1438" Type="http://schemas.openxmlformats.org/officeDocument/2006/relationships/hyperlink" Target="https://gmatclub.com/forum/a-survey-by-the-national-council-of-churches-showed-that-in-1986-there-113299.html" TargetMode="External"/><Relationship Id="rId1645" Type="http://schemas.openxmlformats.org/officeDocument/2006/relationships/hyperlink" Target="https://gmatclub.com/forum/topic32615.html" TargetMode="External"/><Relationship Id="rId8" Type="http://schemas.openxmlformats.org/officeDocument/2006/relationships/hyperlink" Target="https://gmatclub.com/forum/hot-competition-4-sep-8am-presolar-grains-which-may-be-older-than-333213.html" TargetMode="External"/><Relationship Id="rId142" Type="http://schemas.openxmlformats.org/officeDocument/2006/relationships/hyperlink" Target="https://gmatclub.com/forum/a-sample-of-osmium-metal-powder-has-been-compressed-under-high-pressur-365284.html" TargetMode="External"/><Relationship Id="rId447" Type="http://schemas.openxmlformats.org/officeDocument/2006/relationships/hyperlink" Target="https://gmatclub.com/forum/much-of-the-experiments-performed-by-cognitive-psychologist-elizabeth-347397.html" TargetMode="External"/><Relationship Id="rId794" Type="http://schemas.openxmlformats.org/officeDocument/2006/relationships/hyperlink" Target="https://gmatclub.com/forum/at-the-depths-of-the-earth-s-oceans-lie-habitats-teeming-with-creature-327065.html" TargetMode="External"/><Relationship Id="rId1077" Type="http://schemas.openxmlformats.org/officeDocument/2006/relationships/hyperlink" Target="https://gmatclub.com/forum/the-school-board-meeting-was-attended-by-a-record-number-of-citizens-304365.html" TargetMode="External"/><Relationship Id="rId1200" Type="http://schemas.openxmlformats.org/officeDocument/2006/relationships/hyperlink" Target="https://gmatclub.com/forum/since-1970-the-number-of-blacks-elected-to-state-and-federal-offices-281318.html" TargetMode="External"/><Relationship Id="rId654" Type="http://schemas.openxmlformats.org/officeDocument/2006/relationships/hyperlink" Target="https://gmatclub.com/forum/experts-have-differences-over-how-tarantulas-make-silk-come-out-of-the-335283.html" TargetMode="External"/><Relationship Id="rId861" Type="http://schemas.openxmlformats.org/officeDocument/2006/relationships/hyperlink" Target="https://gmatclub.com/forum/in-addition-to-having-more-seats-than-the-old-theater-the-seats-in-325437.html" TargetMode="External"/><Relationship Id="rId959" Type="http://schemas.openxmlformats.org/officeDocument/2006/relationships/hyperlink" Target="https://gmatclub.com/forum/citizens-of-portugal-may-not-enter-portuguese-casinos-unless-they-are-319303.html" TargetMode="External"/><Relationship Id="rId1284" Type="http://schemas.openxmlformats.org/officeDocument/2006/relationships/hyperlink" Target="https://gmatclub.com/forum/alan-hovhaness-one-of-most-prolific-composers-of-the-20th-century-284912.html" TargetMode="External"/><Relationship Id="rId1491" Type="http://schemas.openxmlformats.org/officeDocument/2006/relationships/hyperlink" Target="https://gmatclub.com/forum/recent-indications-of-weakness-in-the-economy-have-lead-consumers-to-130649.html" TargetMode="External"/><Relationship Id="rId1505" Type="http://schemas.openxmlformats.org/officeDocument/2006/relationships/hyperlink" Target="https://www.manhattanprep.com/gmat/onlineexams/cat_disp.cfm?act=IR_Run&amp;IR_Act=cat_rev_Qview&amp;questionid=3274" TargetMode="External"/><Relationship Id="rId1589" Type="http://schemas.openxmlformats.org/officeDocument/2006/relationships/hyperlink" Target="https://gmatclub.com/forum/during-and-immediately-after-the-california-gold-rush-the-21843.html" TargetMode="External"/><Relationship Id="rId293" Type="http://schemas.openxmlformats.org/officeDocument/2006/relationships/hyperlink" Target="https://gmatclub.com/forum/inhabiting-savannas-grasslands-or-open-woodlands-giraffes-are-the-355850.html" TargetMode="External"/><Relationship Id="rId307" Type="http://schemas.openxmlformats.org/officeDocument/2006/relationships/hyperlink" Target="https://gmatclub.com/forum/the-self-portraits-of-frida-kahlo-can-be-considered-both-introspective-350876.html" TargetMode="External"/><Relationship Id="rId514" Type="http://schemas.openxmlformats.org/officeDocument/2006/relationships/hyperlink" Target="https://gmatclub.com/forum/in-his-new-biography-author-martin-grier-sees-abraham-lincoln-as-a-th-338810.html" TargetMode="External"/><Relationship Id="rId721" Type="http://schemas.openxmlformats.org/officeDocument/2006/relationships/hyperlink" Target="https://gmatclub.com/forum/keniston-suggests-that-many-of-the-agencies-ostensibly-ministering-328653.html" TargetMode="External"/><Relationship Id="rId1144" Type="http://schemas.openxmlformats.org/officeDocument/2006/relationships/hyperlink" Target="https://gmatclub.com/forum/the-groundwork-for-south-carolina-s-secession-which-was-home-to-such-300278.html" TargetMode="External"/><Relationship Id="rId1351" Type="http://schemas.openxmlformats.org/officeDocument/2006/relationships/hyperlink" Target="https://gmatclub.com/forum/although-the-knee-joint-is-susceptible-to-many-types-of-injuries-287352.html" TargetMode="External"/><Relationship Id="rId1449" Type="http://schemas.openxmlformats.org/officeDocument/2006/relationships/hyperlink" Target="https://gmatclub.com/forum/in-an-effort-to-reduce-the-number-of-fires-started-by-cigarettes-a-ma-51618.html" TargetMode="External"/><Relationship Id="rId88" Type="http://schemas.openxmlformats.org/officeDocument/2006/relationships/hyperlink" Target="https://gmatclub.com/forum/the-nasa-mathematician-mary-jackson-when-offered-an-opportunity-to-367058.html" TargetMode="External"/><Relationship Id="rId153" Type="http://schemas.openxmlformats.org/officeDocument/2006/relationships/hyperlink" Target="https://gmatclub.com/forum/the-term-intellectual-property-which-ever-since-the-spread-of-the-360323.html" TargetMode="External"/><Relationship Id="rId360" Type="http://schemas.openxmlformats.org/officeDocument/2006/relationships/hyperlink" Target="https://gmatclub.com/forum/researchers-have-suggested-that-soft-music-and-gentle-humming-348098.html" TargetMode="External"/><Relationship Id="rId598" Type="http://schemas.openxmlformats.org/officeDocument/2006/relationships/hyperlink" Target="https://gmatclub.com/forum/raising-a-child-alone-and-holding-down-a-full-time-job-require-good-or-337781.html" TargetMode="External"/><Relationship Id="rId819" Type="http://schemas.openxmlformats.org/officeDocument/2006/relationships/hyperlink" Target="https://gmatclub.com/forum/despite-a-wide-array-of-rhetorical-solutions-offered-by-politicians-on-327702.html" TargetMode="External"/><Relationship Id="rId1004" Type="http://schemas.openxmlformats.org/officeDocument/2006/relationships/hyperlink" Target="https://gmatclub.com/forum/the-great-advantage-of-using-plutonium-rather-than-u-235-in-the-manufa-317204.html" TargetMode="External"/><Relationship Id="rId1211" Type="http://schemas.openxmlformats.org/officeDocument/2006/relationships/hyperlink" Target="https://gmatclub.com/forum/europeans-have-long-known-that-eating-quail-sometimes-makes-the-281798.html" TargetMode="External"/><Relationship Id="rId1656" Type="http://schemas.openxmlformats.org/officeDocument/2006/relationships/hyperlink" Target="https://gmatclub.com/forum/topic68379.html" TargetMode="External"/><Relationship Id="rId220" Type="http://schemas.openxmlformats.org/officeDocument/2006/relationships/hyperlink" Target="https://gmatclub.com/forum/using-tax-dollars-to-shift-entire-villages-away-from-the-path-of-357497.html" TargetMode="External"/><Relationship Id="rId458" Type="http://schemas.openxmlformats.org/officeDocument/2006/relationships/hyperlink" Target="https://gmatclub.com/forum/never-before-had-the-navy-defeated-so-many-foes-at-once-as-it-had-in-341402.html" TargetMode="External"/><Relationship Id="rId665" Type="http://schemas.openxmlformats.org/officeDocument/2006/relationships/hyperlink" Target="https://gmatclub.com/forum/jane-often-wears-high-heels-who-is-just-five-feet-tall-330898.html" TargetMode="External"/><Relationship Id="rId872" Type="http://schemas.openxmlformats.org/officeDocument/2006/relationships/hyperlink" Target="https://gmatclub.com/forum/if-his-longevity-claim-would-be-confirmed-carmelo-flores-laura-320350.html" TargetMode="External"/><Relationship Id="rId1088" Type="http://schemas.openxmlformats.org/officeDocument/2006/relationships/hyperlink" Target="https://gmatclub.com/forum/modeling-the-formation-of-the-terrestrial-and-gas-giants-is-relatively-305493.html" TargetMode="External"/><Relationship Id="rId1295" Type="http://schemas.openxmlformats.org/officeDocument/2006/relationships/hyperlink" Target="https://gmatclub.com/forum/what-an-advertising-agency-chooses-to-focus-on-for-their-major-campaigns-285387.html" TargetMode="External"/><Relationship Id="rId1309" Type="http://schemas.openxmlformats.org/officeDocument/2006/relationships/hyperlink" Target="https://gmatclub.com/forum/an-innovative-and-decade-defining-band-the-songs-of-the-beatles-are-285825.html" TargetMode="External"/><Relationship Id="rId1516" Type="http://schemas.openxmlformats.org/officeDocument/2006/relationships/hyperlink" Target="https://gmatclub.com/forum/one-of-ronald-reagan-s-first-acts-as-president-was-to-rescind-presiden-49385.html" TargetMode="External"/><Relationship Id="rId15" Type="http://schemas.openxmlformats.org/officeDocument/2006/relationships/hyperlink" Target="https://gmatclub.com/forum/the-queensway-tunnel-was-built-in-the-1930s-but-by-the-early-1960s-367813.html" TargetMode="External"/><Relationship Id="rId318" Type="http://schemas.openxmlformats.org/officeDocument/2006/relationships/hyperlink" Target="https://gmatclub.com/forum/in-2014-the-united-states-postal-service-usps-released-a-report-rec-351548.html" TargetMode="External"/><Relationship Id="rId525" Type="http://schemas.openxmlformats.org/officeDocument/2006/relationships/hyperlink" Target="https://gmatclub.com/forum/a-new-study-found-that-the-representation-of-global-migrants-on-a-worl-339331.html" TargetMode="External"/><Relationship Id="rId732" Type="http://schemas.openxmlformats.org/officeDocument/2006/relationships/hyperlink" Target="https://gmatclub.com/forum/chicago-s-willis-tower-formerly-the-sears-tower-was-the-tallest-offi-329297.html" TargetMode="External"/><Relationship Id="rId1155" Type="http://schemas.openxmlformats.org/officeDocument/2006/relationships/hyperlink" Target="https://gmatclub.com/forum/the-last-cars-that-were-produced-by-packard-in-1958-launching-without-301424.html" TargetMode="External"/><Relationship Id="rId1362" Type="http://schemas.openxmlformats.org/officeDocument/2006/relationships/hyperlink" Target="https://gmatclub.com/forum/the-members-of-the-hiring-committee-agreed-that-if-the-applicant-had-287787.html" TargetMode="External"/><Relationship Id="rId99" Type="http://schemas.openxmlformats.org/officeDocument/2006/relationships/hyperlink" Target="https://gmatclub.com/forum/tom-waits-whose-albums-have-been-critically-acclaimed-has-filed-363228.html" TargetMode="External"/><Relationship Id="rId164" Type="http://schemas.openxmlformats.org/officeDocument/2006/relationships/hyperlink" Target="https://gmatclub.com/forum/animal-welfare-groups-disdaining-the-standards-of-perfection-delineate-360921.html" TargetMode="External"/><Relationship Id="rId371" Type="http://schemas.openxmlformats.org/officeDocument/2006/relationships/hyperlink" Target="https://gmatclub.com/forum/the-full-body-armor-of-england-s-earl-of-kingsley-as-well-as-that-of-348915.html" TargetMode="External"/><Relationship Id="rId1015" Type="http://schemas.openxmlformats.org/officeDocument/2006/relationships/hyperlink" Target="https://gmatclub.com/forum/the-management-of-the-minor-league-team-considered-raising-admission-a-311789.html" TargetMode="External"/><Relationship Id="rId1222" Type="http://schemas.openxmlformats.org/officeDocument/2006/relationships/hyperlink" Target="https://gmatclub.com/forum/in-assessing-the-problems-faced-by-rural-migrant-workers-the-question-282290.html" TargetMode="External"/><Relationship Id="rId1667" Type="http://schemas.openxmlformats.org/officeDocument/2006/relationships/hyperlink" Target="https://gmatclub.com/forum/topic26029.html" TargetMode="External"/><Relationship Id="rId469" Type="http://schemas.openxmlformats.org/officeDocument/2006/relationships/hyperlink" Target="https://gmatclub.com/forum/although-apes-have-a-remarkable-memory-that-enables-them-to-master-hun-342151.html" TargetMode="External"/><Relationship Id="rId676" Type="http://schemas.openxmlformats.org/officeDocument/2006/relationships/hyperlink" Target="https://gmatclub.com/forum/the-reason-john-went-to-the-bank-is-because-he-wanted-to-open-an-accou-331341.html" TargetMode="External"/><Relationship Id="rId883" Type="http://schemas.openxmlformats.org/officeDocument/2006/relationships/hyperlink" Target="https://gmatclub.com/forum/there-are-less-than-60-javan-rhinos-in-the-world-today-and-specialists-320798.html" TargetMode="External"/><Relationship Id="rId1099" Type="http://schemas.openxmlformats.org/officeDocument/2006/relationships/hyperlink" Target="https://gmatclub.com/forum/dr-mary-leakey-found-teeth-and-jawbones-in-tanzania-dating-to-306692.html" TargetMode="External"/><Relationship Id="rId1527" Type="http://schemas.openxmlformats.org/officeDocument/2006/relationships/hyperlink" Target="https://gmatclub.com/forum/quasars-are-so-distant-that-their-light-has-taken-billions-of-years-to-27314.html" TargetMode="External"/><Relationship Id="rId26" Type="http://schemas.openxmlformats.org/officeDocument/2006/relationships/hyperlink" Target="https://gmatclub.com/forum/whereas-a-typical-master-s-thesis-is-approximately-one-hundred-pages-368287.html" TargetMode="External"/><Relationship Id="rId231" Type="http://schemas.openxmlformats.org/officeDocument/2006/relationships/hyperlink" Target="https://gmatclub.com/forum/noticing-that-the-fossils-were-too-delicate-to-be-removed-from-the-roc-358638.html" TargetMode="External"/><Relationship Id="rId329" Type="http://schemas.openxmlformats.org/officeDocument/2006/relationships/hyperlink" Target="https://gmatclub.com/forum/an-interesting-trend-that-has-been-observed-over-the-past-few-years-is-352235.html" TargetMode="External"/><Relationship Id="rId536" Type="http://schemas.openxmlformats.org/officeDocument/2006/relationships/hyperlink" Target="https://gmatclub.com/forum/employers-often-obtain-arrest-records-of-applicants-for-employment-fro-339868.html" TargetMode="External"/><Relationship Id="rId1166" Type="http://schemas.openxmlformats.org/officeDocument/2006/relationships/hyperlink" Target="https://gmatclub.com/forum/while-previous-united-states-presidents-had-been-able-to-manipulate-297848.html" TargetMode="External"/><Relationship Id="rId1373" Type="http://schemas.openxmlformats.org/officeDocument/2006/relationships/hyperlink" Target="https://gmatclub.com/forum/as-history-has-revealed-a-sudden-irrational-panic-among-stockholders-288198.html" TargetMode="External"/><Relationship Id="rId175" Type="http://schemas.openxmlformats.org/officeDocument/2006/relationships/hyperlink" Target="https://gmatclub.com/forum/few-events-have-electrified-the-origin-of-life-community-so-much-as-361776.html" TargetMode="External"/><Relationship Id="rId743" Type="http://schemas.openxmlformats.org/officeDocument/2006/relationships/hyperlink" Target="https://gmatclub.com/forum/medical-innovations-increase-efficiency-low-costs-and-save-lives-low-329719.html" TargetMode="External"/><Relationship Id="rId950" Type="http://schemas.openxmlformats.org/officeDocument/2006/relationships/hyperlink" Target="https://gmatclub.com/forum/the-town-has-a-park-a-fountain-and-is-considered-a-tourist-destinati-318898.html" TargetMode="External"/><Relationship Id="rId1026" Type="http://schemas.openxmlformats.org/officeDocument/2006/relationships/hyperlink" Target="https://gmatclub.com/forum/there-seems-to-be-a-broad-range-of-international-policy-issues-on-whic-310071.html" TargetMode="External"/><Relationship Id="rId1580" Type="http://schemas.openxmlformats.org/officeDocument/2006/relationships/hyperlink" Target="https://gmatclub.com/forum/each-of-william-kennedy-s-novels-in-the-albany-trilogy-ironweed-leg-12407.html" TargetMode="External"/><Relationship Id="rId1678" Type="http://schemas.openxmlformats.org/officeDocument/2006/relationships/hyperlink" Target="https://gmatclub.com/forum/topic69155.html" TargetMode="External"/><Relationship Id="rId382" Type="http://schemas.openxmlformats.org/officeDocument/2006/relationships/hyperlink" Target="https://gmatclub.com/forum/during-the-latter-stages-of-the-insurrection-the-revolution-s-leaders-349317.html" TargetMode="External"/><Relationship Id="rId603" Type="http://schemas.openxmlformats.org/officeDocument/2006/relationships/hyperlink" Target="https://gmatclub.com/forum/although-residents-of-the-northcentral-region-of-the-united-states-are-337992.html" TargetMode="External"/><Relationship Id="rId687" Type="http://schemas.openxmlformats.org/officeDocument/2006/relationships/hyperlink" Target="https://gmatclub.com/forum/a-new-generation-of-online-tools-is-aiming-to-create-sophisticated-sho-331803.html" TargetMode="External"/><Relationship Id="rId810" Type="http://schemas.openxmlformats.org/officeDocument/2006/relationships/hyperlink" Target="https://gmatclub.com/forum/in-his-writings-on-evolutionary-robotics-rodney-brooks-arguing-again-327797.html" TargetMode="External"/><Relationship Id="rId908" Type="http://schemas.openxmlformats.org/officeDocument/2006/relationships/hyperlink" Target="https://gmatclub.com/forum/although-the-port-city-of-bristol-was-once-home-to-a-thriving-maritime-322247.html" TargetMode="External"/><Relationship Id="rId1233" Type="http://schemas.openxmlformats.org/officeDocument/2006/relationships/hyperlink" Target="https://gmatclub.com/forum/the-odds-are-about-4-to-1-against-surviving-a-takeover-offer-and-many-282793.html" TargetMode="External"/><Relationship Id="rId1440" Type="http://schemas.openxmlformats.org/officeDocument/2006/relationships/hyperlink" Target="https://gmatclub.com/forum/the-controversy-has-divided-the-senate-caused-strains-in-153677.html" TargetMode="External"/><Relationship Id="rId1538" Type="http://schemas.openxmlformats.org/officeDocument/2006/relationships/hyperlink" Target="https://gmatclub.com/forum/as-a-result-of-the-ground-breaking-work-of-barbara-mcclintock-many-50310.html" TargetMode="External"/><Relationship Id="rId242" Type="http://schemas.openxmlformats.org/officeDocument/2006/relationships/hyperlink" Target="https://gmatclub.com/forum/in-some-cultures-eating-without-utensils-is-considered-not-appropriat-359532.html" TargetMode="External"/><Relationship Id="rId894" Type="http://schemas.openxmlformats.org/officeDocument/2006/relationships/hyperlink" Target="https://gmatclub.com/forum/jane-believes-that-to-live-peacefully-with-others-around-her-is-more-i-321429.html" TargetMode="External"/><Relationship Id="rId1177" Type="http://schemas.openxmlformats.org/officeDocument/2006/relationships/hyperlink" Target="https://gmatclub.com/forum/the-dikes-of-the-netherlands-were-built-for-stopping-sea-water-from-298837.html" TargetMode="External"/><Relationship Id="rId1300" Type="http://schemas.openxmlformats.org/officeDocument/2006/relationships/hyperlink" Target="https://gmatclub.com/forum/the-company-announced-that-its-gross-margin-improved-in-the-second-quarter-285469.html" TargetMode="External"/><Relationship Id="rId37" Type="http://schemas.openxmlformats.org/officeDocument/2006/relationships/hyperlink" Target="https://gmatclub.com/forum/unlike-birds-which-are-highly-sensitive-to-atmospheric-pressure-peop-369119.html" TargetMode="External"/><Relationship Id="rId102" Type="http://schemas.openxmlformats.org/officeDocument/2006/relationships/hyperlink" Target="https://gmatclub.com/forum/the-u-s-government-has-given-six-uav-manufacturers-permission-to-sell-363325.html" TargetMode="External"/><Relationship Id="rId547" Type="http://schemas.openxmlformats.org/officeDocument/2006/relationships/hyperlink" Target="https://gmatclub.com/forum/the-standard-lamp-is-becoming-outmoded-and-so-too-is-the-incandescent-340323.html" TargetMode="External"/><Relationship Id="rId754" Type="http://schemas.openxmlformats.org/officeDocument/2006/relationships/hyperlink" Target="https://gmatclub.com/forum/if-the-investors-had-perceived-the-commercial-potential-of-the-product-330298.html" TargetMode="External"/><Relationship Id="rId961" Type="http://schemas.openxmlformats.org/officeDocument/2006/relationships/hyperlink" Target="https://gmatclub.com/forum/although-staff-at-one-fast-food-chain-in-an-effort-to-encourage-child-319470.html" TargetMode="External"/><Relationship Id="rId1384" Type="http://schemas.openxmlformats.org/officeDocument/2006/relationships/hyperlink" Target="https://gmatclub.com/forum/the-board-of-directors-questioned-the-commitment-of-the-cfo-because-288553.html" TargetMode="External"/><Relationship Id="rId1591" Type="http://schemas.openxmlformats.org/officeDocument/2006/relationships/hyperlink" Target="https://gmatclub.com/forum/just-like-congress-is-the-legislative-branch-of-the-federal-government-78155.html" TargetMode="External"/><Relationship Id="rId1605" Type="http://schemas.openxmlformats.org/officeDocument/2006/relationships/hyperlink" Target="https://gmatclub.com/forum/as-a-result-of-having-nostrils-called-nares-connected-to-olfactory-11837.html" TargetMode="External"/><Relationship Id="rId1689" Type="http://schemas.openxmlformats.org/officeDocument/2006/relationships/hyperlink" Target="https://gmatclub.com/forum/topic14070.html" TargetMode="External"/><Relationship Id="rId90" Type="http://schemas.openxmlformats.org/officeDocument/2006/relationships/hyperlink" Target="https://gmatclub.com/forum/tech-industry-employee-benefits-as-with-other-industries-367192.html" TargetMode="External"/><Relationship Id="rId186" Type="http://schemas.openxmlformats.org/officeDocument/2006/relationships/hyperlink" Target="https://gmatclub.com/forum/out-of-the-nine-hummingbird-species-found-in-chile-the-green-backed-362552.html" TargetMode="External"/><Relationship Id="rId393" Type="http://schemas.openxmlformats.org/officeDocument/2006/relationships/hyperlink" Target="https://gmatclub.com/forum/the-superb-lyrebird-is-known-for-the-producing-of-elaborate-songs-inc-349914.html" TargetMode="External"/><Relationship Id="rId407" Type="http://schemas.openxmlformats.org/officeDocument/2006/relationships/hyperlink" Target="https://gmatclub.com/forum/popular-cold-weather-activities-such-as-skiing-on-fresh-snow-and-skati-344755.html" TargetMode="External"/><Relationship Id="rId614" Type="http://schemas.openxmlformats.org/officeDocument/2006/relationships/hyperlink" Target="https://gmatclub.com/forum/there-has-been-a-change-in-how-men-think-of-land-a-change-from-thinki-333310.html" TargetMode="External"/><Relationship Id="rId821" Type="http://schemas.openxmlformats.org/officeDocument/2006/relationships/hyperlink" Target="https://gmatclub.com/forum/based-on-an-adolescence-study-conducted-in-berlin-behaviorists-determ-323173.html" TargetMode="External"/><Relationship Id="rId1037" Type="http://schemas.openxmlformats.org/officeDocument/2006/relationships/hyperlink" Target="https://gmatclub.com/forum/in-comparison-to-people-elephants-are-capable-of-perceiving-a-much-wi-310831.html" TargetMode="External"/><Relationship Id="rId1244" Type="http://schemas.openxmlformats.org/officeDocument/2006/relationships/hyperlink" Target="https://gmatclub.com/forum/never-before-in-the-history-of-music-have-musical-superstars-been-able-to-command-283153.html" TargetMode="External"/><Relationship Id="rId1451" Type="http://schemas.openxmlformats.org/officeDocument/2006/relationships/hyperlink" Target="https://gmatclub.com/forum/joachim-raff-and-giacomo-meyerbeer-are-examples-of-the-kind-of-compose-50726.html" TargetMode="External"/><Relationship Id="rId253" Type="http://schemas.openxmlformats.org/officeDocument/2006/relationships/hyperlink" Target="https://gmatclub.com/forum/most-commercial-radio-stations-broadcast-an-hourly-news-and-weather-re-353953.html" TargetMode="External"/><Relationship Id="rId460" Type="http://schemas.openxmlformats.org/officeDocument/2006/relationships/hyperlink" Target="https://gmatclub.com/forum/one-of-the-most-important-questions-facing-the-american-public-in-the-341672.html" TargetMode="External"/><Relationship Id="rId698" Type="http://schemas.openxmlformats.org/officeDocument/2006/relationships/hyperlink" Target="https://gmatclub.com/forum/professional-baseball-contracts-have-a-standard-provision-the-reserve-332370.html" TargetMode="External"/><Relationship Id="rId919" Type="http://schemas.openxmlformats.org/officeDocument/2006/relationships/hyperlink" Target="https://gmatclub.com/forum/linguists-have-been-paying-more-scholarly-attention-to-the-english-spo-317465.html" TargetMode="External"/><Relationship Id="rId1090" Type="http://schemas.openxmlformats.org/officeDocument/2006/relationships/hyperlink" Target="https://gmatclub.com/forum/the-french-revolution-of-1830-also-known-as-the-july-revolution-or-th-305606.html" TargetMode="External"/><Relationship Id="rId1104" Type="http://schemas.openxmlformats.org/officeDocument/2006/relationships/hyperlink" Target="https://gmatclub.com/forum/a-career-in-the-medical-profession-which-requires-an-enormous-inve-301709.html" TargetMode="External"/><Relationship Id="rId1311" Type="http://schemas.openxmlformats.org/officeDocument/2006/relationships/hyperlink" Target="https://gmatclub.com/forum/making-a-legacy-for-himself-as-a-president-who-wanted-to-have-285934.html" TargetMode="External"/><Relationship Id="rId1549" Type="http://schemas.openxmlformats.org/officeDocument/2006/relationships/hyperlink" Target="https://gmatclub.com/forum/the-nephew-of-pliny-the-elder-wrote-the-only-eyewitness-account-of-the-85872.html" TargetMode="External"/><Relationship Id="rId48" Type="http://schemas.openxmlformats.org/officeDocument/2006/relationships/hyperlink" Target="https://gmatclub.com/forum/there-was-civil-unrest-which-contributed-to-the-instability-of-the-na-369707.html" TargetMode="External"/><Relationship Id="rId113" Type="http://schemas.openxmlformats.org/officeDocument/2006/relationships/hyperlink" Target="https://gmatclub.com/forum/international-trade-almost-collapsed-in-the-last-quarter-364087.html" TargetMode="External"/><Relationship Id="rId320" Type="http://schemas.openxmlformats.org/officeDocument/2006/relationships/hyperlink" Target="https://gmatclub.com/forum/each-of-the-factory-owners-that-felt-that-pollution-was-a-severe-probl-351582.html" TargetMode="External"/><Relationship Id="rId558" Type="http://schemas.openxmlformats.org/officeDocument/2006/relationships/hyperlink" Target="https://gmatclub.com/forum/three-days-ago-john-s-boss-asked-him-to-prepare-a-quarterly-report-335750.html" TargetMode="External"/><Relationship Id="rId765" Type="http://schemas.openxmlformats.org/officeDocument/2006/relationships/hyperlink" Target="https://gmatclub.com/forum/even-after-leaving-their-posts-some-diplomats-may-continue-to-act-lik-330226.html" TargetMode="External"/><Relationship Id="rId972" Type="http://schemas.openxmlformats.org/officeDocument/2006/relationships/hyperlink" Target="https://gmatclub.com/forum/that-the-distribution-of-donated-computers-to-impoverished-residents-315707.html" TargetMode="External"/><Relationship Id="rId1188" Type="http://schemas.openxmlformats.org/officeDocument/2006/relationships/hyperlink" Target="https://gmatclub.com/forum/regardless-of-the-fact-that-the-expatriates-had-been-banished-from-the-296871.html" TargetMode="External"/><Relationship Id="rId1395" Type="http://schemas.openxmlformats.org/officeDocument/2006/relationships/hyperlink" Target="https://gmatclub.com/forum/penguins-can-be-found-not-only-in-arctic-climes-they-can-also-be-found-289019.html" TargetMode="External"/><Relationship Id="rId1409" Type="http://schemas.openxmlformats.org/officeDocument/2006/relationships/hyperlink" Target="https://gmatclub.com/forum/the-roots-of-polygaia-nana-taste-like-liquorice-when-chewed-giving-289499.html" TargetMode="External"/><Relationship Id="rId1616" Type="http://schemas.openxmlformats.org/officeDocument/2006/relationships/hyperlink" Target="https://gmatclub.com/forum/topic19997.html" TargetMode="External"/><Relationship Id="rId197" Type="http://schemas.openxmlformats.org/officeDocument/2006/relationships/hyperlink" Target="https://gmatclub.com/forum/a-light-meter-can-measure-in-an-accurate-way-the-amount-of-light-in-356067.html" TargetMode="External"/><Relationship Id="rId418" Type="http://schemas.openxmlformats.org/officeDocument/2006/relationships/hyperlink" Target="https://gmatclub.com/forum/for-centuries-dolls-dressed-as-witches-have-hung-in-norwegian-kitchen-345390.html" TargetMode="External"/><Relationship Id="rId625" Type="http://schemas.openxmlformats.org/officeDocument/2006/relationships/hyperlink" Target="https://gmatclub.com/forum/the-explosion-was-accidental-and-because-of-its-sheer-strength-it-le-333758.html" TargetMode="External"/><Relationship Id="rId832" Type="http://schemas.openxmlformats.org/officeDocument/2006/relationships/hyperlink" Target="https://gmatclub.com/forum/experienced-employers-recognize-that-business-students-who-can-assimil-323790.html" TargetMode="External"/><Relationship Id="rId1048" Type="http://schemas.openxmlformats.org/officeDocument/2006/relationships/hyperlink" Target="https://gmatclub.com/forum/evidence-that-a-giant-meteorite-collided-with-the-earth-some-65-millio-307041.html" TargetMode="External"/><Relationship Id="rId1255" Type="http://schemas.openxmlformats.org/officeDocument/2006/relationships/hyperlink" Target="https://gmatclub.com/forum/studies-of-the-human-sleep-wake-cycle-have-practical-relevance-for-matters-ranging-from-duty-assignments-283735.html" TargetMode="External"/><Relationship Id="rId1462" Type="http://schemas.openxmlformats.org/officeDocument/2006/relationships/hyperlink" Target="https://gmatclub.com/forum/the-first-detailed-study-of-magpie-attacks-in-australia-indicates-that-77464.html" TargetMode="External"/><Relationship Id="rId264" Type="http://schemas.openxmlformats.org/officeDocument/2006/relationships/hyperlink" Target="https://gmatclub.com/forum/the-subnivium-a-narrow-band-of-space-between-the-snowpack-and-the-354422.html" TargetMode="External"/><Relationship Id="rId471" Type="http://schemas.openxmlformats.org/officeDocument/2006/relationships/hyperlink" Target="https://gmatclub.com/forum/in-the-1970s-it-became-evident-that-writing-about-someone-else-s-rese-342225.html" TargetMode="External"/><Relationship Id="rId1115" Type="http://schemas.openxmlformats.org/officeDocument/2006/relationships/hyperlink" Target="https://gmatclub.com/forum/cicero-s-influence-on-the-latin-language-was-so-immense-that-the-subse-302776.html" TargetMode="External"/><Relationship Id="rId1322" Type="http://schemas.openxmlformats.org/officeDocument/2006/relationships/hyperlink" Target="https://gmatclub.com/forum/the-x-ray-analysis-seems-like-it-is-affirmative-that-edward-abraham-s-286301.html" TargetMode="External"/><Relationship Id="rId59" Type="http://schemas.openxmlformats.org/officeDocument/2006/relationships/hyperlink" Target="https://gmatclub.com/forum/in-order-to-prevent-further-spread-of-the-deadly-plague-the-health-of-370492.html" TargetMode="External"/><Relationship Id="rId124" Type="http://schemas.openxmlformats.org/officeDocument/2006/relationships/hyperlink" Target="https://gmatclub.com/forum/according-to-adam-smith-the-ideal-economic-environment-for-a-364540.html" TargetMode="External"/><Relationship Id="rId569" Type="http://schemas.openxmlformats.org/officeDocument/2006/relationships/hyperlink" Target="https://gmatclub.com/forum/with-initial-deployment-scheduled-in-the-san-joaquin-and-sacramento-va-336314.html" TargetMode="External"/><Relationship Id="rId776" Type="http://schemas.openxmlformats.org/officeDocument/2006/relationships/hyperlink" Target="https://gmatclub.com/forum/scholars-have-little-doubt-whether-the-latter-years-of-egypt-s-old-kin-326362.html" TargetMode="External"/><Relationship Id="rId983" Type="http://schemas.openxmlformats.org/officeDocument/2006/relationships/hyperlink" Target="https://gmatclub.com/forum/the-ancient-sanskrit-epic-the-mahabharata-developed-through-a-long-316167.html" TargetMode="External"/><Relationship Id="rId1199" Type="http://schemas.openxmlformats.org/officeDocument/2006/relationships/hyperlink" Target="https://gmatclub.com/forum/even-though-bela-bartok-s-music-has-proved-less-popular-than-igor-281319.html" TargetMode="External"/><Relationship Id="rId1627" Type="http://schemas.openxmlformats.org/officeDocument/2006/relationships/hyperlink" Target="https://gmatclub.com/forum/topic84021.html" TargetMode="External"/><Relationship Id="rId331" Type="http://schemas.openxmlformats.org/officeDocument/2006/relationships/hyperlink" Target="https://gmatclub.com/forum/many-medical-schools-are-now-offering-courses-in-the-ethics-of-treatin-352316.html" TargetMode="External"/><Relationship Id="rId429" Type="http://schemas.openxmlformats.org/officeDocument/2006/relationships/hyperlink" Target="https://gmatclub.com/forum/manufacturers-of-a-new-exercise-machine-claim-that-it-is-much-more-com-346040.html" TargetMode="External"/><Relationship Id="rId636" Type="http://schemas.openxmlformats.org/officeDocument/2006/relationships/hyperlink" Target="https://gmatclub.com/forum/heart-disease-cancer-and-stroke-is-the-leading-cause-of-death-in-the-334308.html" TargetMode="External"/><Relationship Id="rId1059" Type="http://schemas.openxmlformats.org/officeDocument/2006/relationships/hyperlink" Target="https://gmatclub.com/forum/topic308176.html" TargetMode="External"/><Relationship Id="rId1266" Type="http://schemas.openxmlformats.org/officeDocument/2006/relationships/hyperlink" Target="https://gmatclub.com/forum/federal-incentives-now-encourage-investing-capital-in-commercial-284236.html" TargetMode="External"/><Relationship Id="rId1473" Type="http://schemas.openxmlformats.org/officeDocument/2006/relationships/hyperlink" Target="https://gmatclub.com/forum/neanderthals-had-a-vocal-tract-that-resembled-those-of-the-apes-and-so-75586.html" TargetMode="External"/><Relationship Id="rId843" Type="http://schemas.openxmlformats.org/officeDocument/2006/relationships/hyperlink" Target="https://gmatclub.com/forum/the-tiger-sat-under-a-tree-waiting-for-the-sun-rose-324305.html" TargetMode="External"/><Relationship Id="rId1126" Type="http://schemas.openxmlformats.org/officeDocument/2006/relationships/hyperlink" Target="https://gmatclub.com/forum/because-the-country-has-made-significant-progress-in-reducing-its-budg-303762.html" TargetMode="External"/><Relationship Id="rId1680" Type="http://schemas.openxmlformats.org/officeDocument/2006/relationships/hyperlink" Target="https://gmatclub.com/forum/topic77722.html" TargetMode="External"/><Relationship Id="rId275" Type="http://schemas.openxmlformats.org/officeDocument/2006/relationships/hyperlink" Target="https://gmatclub.com/forum/a-limitation-of-a-new-linguistic-study-one-that-is-notable-because-i-354959.html" TargetMode="External"/><Relationship Id="rId482" Type="http://schemas.openxmlformats.org/officeDocument/2006/relationships/hyperlink" Target="https://gmatclub.com/forum/within-the-green-party-an-internal-debate-is-raging-among-those-who-342964.html" TargetMode="External"/><Relationship Id="rId703" Type="http://schemas.openxmlformats.org/officeDocument/2006/relationships/hyperlink" Target="https://gmatclub.com/forum/by-studying-the-differences-between-real-gases-and-the-idealized-model-332565.html" TargetMode="External"/><Relationship Id="rId910" Type="http://schemas.openxmlformats.org/officeDocument/2006/relationships/hyperlink" Target="https://gmatclub.com/forum/established-by-several-venture-capital-investors-from-silicon-valley-322334.html" TargetMode="External"/><Relationship Id="rId1333" Type="http://schemas.openxmlformats.org/officeDocument/2006/relationships/hyperlink" Target="https://gmatclub.com/forum/the-american-congress-passed-the-neutrality-acts-during-the-mid-to-lat-286832.html" TargetMode="External"/><Relationship Id="rId1540" Type="http://schemas.openxmlformats.org/officeDocument/2006/relationships/hyperlink" Target="https://gmatclub.com/forum/to-help-preserve-ancient-egyptian-monuments-threatened-by-high-water-54397.html" TargetMode="External"/><Relationship Id="rId1638" Type="http://schemas.openxmlformats.org/officeDocument/2006/relationships/hyperlink" Target="https://gmatclub.com/forum/topic75868.html" TargetMode="External"/><Relationship Id="rId135" Type="http://schemas.openxmlformats.org/officeDocument/2006/relationships/hyperlink" Target="https://gmatclub.com/forum/faced-with-decline-in-dues-and-members-who-are-aging-the-city-s-365057.html" TargetMode="External"/><Relationship Id="rId342" Type="http://schemas.openxmlformats.org/officeDocument/2006/relationships/hyperlink" Target="https://gmatclub.com/forum/digitized-documents-have-levelled-the-playing-field-in-humanities-scho-353051.html" TargetMode="External"/><Relationship Id="rId787" Type="http://schemas.openxmlformats.org/officeDocument/2006/relationships/hyperlink" Target="https://gmatclub.com/forum/to-travel-to-china-and-japan-have-always-been-john-s-dream-326707.html" TargetMode="External"/><Relationship Id="rId994" Type="http://schemas.openxmlformats.org/officeDocument/2006/relationships/hyperlink" Target="https://gmatclub.com/forum/in-human-beings-a-serotonin-like-drug-d-fenfluramine-releases-316695.html" TargetMode="External"/><Relationship Id="rId1400" Type="http://schemas.openxmlformats.org/officeDocument/2006/relationships/hyperlink" Target="https://gmatclub.com/forum/regular-meditation-enables-practitioners-to-build-calmer-minds-271238.html" TargetMode="External"/><Relationship Id="rId202" Type="http://schemas.openxmlformats.org/officeDocument/2006/relationships/hyperlink" Target="https://gmatclub.com/forum/jane-works-for-a-company-which-is-big-whereas-john-works-for-a-company-356292.html" TargetMode="External"/><Relationship Id="rId647" Type="http://schemas.openxmlformats.org/officeDocument/2006/relationships/hyperlink" Target="https://gmatclub.com/forum/with-only-one-percent-of-the-world-s-population-the-english-people-334877.html" TargetMode="External"/><Relationship Id="rId854" Type="http://schemas.openxmlformats.org/officeDocument/2006/relationships/hyperlink" Target="https://gmatclub.com/forum/john-s-nephews-one-who-is-deaf-are-tall-strong-and-hot-tempered-a-325079.html" TargetMode="External"/><Relationship Id="rId1277" Type="http://schemas.openxmlformats.org/officeDocument/2006/relationships/hyperlink" Target="https://gmatclub.com/forum/a-shy-religious-minded-publisher-who-had-married-a-duke-s-daughter-h-284701.html" TargetMode="External"/><Relationship Id="rId1484" Type="http://schemas.openxmlformats.org/officeDocument/2006/relationships/hyperlink" Target="https://gmatclub.com/forum/the-leading-candidate-for-the-student-council-election-claims-that-he-274064.html" TargetMode="External"/><Relationship Id="rId1691" Type="http://schemas.openxmlformats.org/officeDocument/2006/relationships/hyperlink" Target="https://gmatclub.com/forum/topic84645.html" TargetMode="External"/><Relationship Id="rId1705" Type="http://schemas.openxmlformats.org/officeDocument/2006/relationships/drawing" Target="../drawings/drawing1.xml"/><Relationship Id="rId286" Type="http://schemas.openxmlformats.org/officeDocument/2006/relationships/hyperlink" Target="https://gmatclub.com/forum/far-fewer-women-lost-their-lives-because-of-illegal-abortions-after-dr-355506.html" TargetMode="External"/><Relationship Id="rId493" Type="http://schemas.openxmlformats.org/officeDocument/2006/relationships/hyperlink" Target="https://gmatclub.com/forum/some-coral-reefs-are-damaged-to-such-a-large-degree-that-neither-343472.html" TargetMode="External"/><Relationship Id="rId507" Type="http://schemas.openxmlformats.org/officeDocument/2006/relationships/hyperlink" Target="https://gmatclub.com/forum/a-pluralistic-democracy-in-greater-degree-than-any-system-of-governme-338493.html" TargetMode="External"/><Relationship Id="rId714" Type="http://schemas.openxmlformats.org/officeDocument/2006/relationships/hyperlink" Target="https://gmatclub.com/forum/if-there-are-many-compromises-made-in-relation-to-the-production-proce-328171.html" TargetMode="External"/><Relationship Id="rId921" Type="http://schemas.openxmlformats.org/officeDocument/2006/relationships/hyperlink" Target="https://gmatclub.com/forum/although-the-income-of-farmers-is-expected-to-be-lower-this-year-than-317655.html" TargetMode="External"/><Relationship Id="rId1137" Type="http://schemas.openxmlformats.org/officeDocument/2006/relationships/hyperlink" Target="https://gmatclub.com/forum/for-many-the-concept-of-the-connection-of-mind-and-body-seem-foolish-299695.html" TargetMode="External"/><Relationship Id="rId1344" Type="http://schemas.openxmlformats.org/officeDocument/2006/relationships/hyperlink" Target="https://gmatclub.com/forum/a-phd-student-at-the-university-of-portsmouth-has-identified-an-287158.html" TargetMode="External"/><Relationship Id="rId1551" Type="http://schemas.openxmlformats.org/officeDocument/2006/relationships/hyperlink" Target="https://gmatclub.com/forum/in-good-years-the-patchwork-of-green-fields-that-surround-76552.html" TargetMode="External"/><Relationship Id="rId50" Type="http://schemas.openxmlformats.org/officeDocument/2006/relationships/hyperlink" Target="https://gmatclub.com/forum/the-word-supine-can-either-refer-to-the-physical-position-of-lying-369721.html" TargetMode="External"/><Relationship Id="rId146" Type="http://schemas.openxmlformats.org/officeDocument/2006/relationships/hyperlink" Target="https://gmatclub.com/forum/with-no-other-work-did-new-zealand-writer-katherine-mansfield-inspire-365600.html" TargetMode="External"/><Relationship Id="rId353" Type="http://schemas.openxmlformats.org/officeDocument/2006/relationships/hyperlink" Target="https://gmatclub.com/forum/while-the-term-sublimation-has-several-meanings-in-scientific-termi-347750.html" TargetMode="External"/><Relationship Id="rId560" Type="http://schemas.openxmlformats.org/officeDocument/2006/relationships/hyperlink" Target="https://gmatclub.com/forum/the-happy-planet-index-which-ranks-151-countries-considers-data-like-335955.html" TargetMode="External"/><Relationship Id="rId798" Type="http://schemas.openxmlformats.org/officeDocument/2006/relationships/hyperlink" Target="https://gmatclub.com/forum/publication-of-the-french-encyclopedie-which-was-meant-to-represent-t-327272.html" TargetMode="External"/><Relationship Id="rId1190" Type="http://schemas.openxmlformats.org/officeDocument/2006/relationships/hyperlink" Target="https://gmatclub.com/forum/although-the-variegated-shell-ginger-a-colorful-plant-native-to-india-297001.html" TargetMode="External"/><Relationship Id="rId1204" Type="http://schemas.openxmlformats.org/officeDocument/2006/relationships/hyperlink" Target="https://gmatclub.com/forum/acid-rain-and-snow-result-from-the-chemical-reactions-between-281550.html" TargetMode="External"/><Relationship Id="rId1411" Type="http://schemas.openxmlformats.org/officeDocument/2006/relationships/hyperlink" Target="https://gmatclub.com/forum/duopoly-in-the-consumer-electronics-market-may-be-encouraging-both-com-289540.html" TargetMode="External"/><Relationship Id="rId1649" Type="http://schemas.openxmlformats.org/officeDocument/2006/relationships/hyperlink" Target="https://gmatclub.com/forum/topic37139.html" TargetMode="External"/><Relationship Id="rId213" Type="http://schemas.openxmlformats.org/officeDocument/2006/relationships/hyperlink" Target="https://gmatclub.com/forum/in-1983-dr-luc-montagnier-and-colleagues-of-la-pitie-salpetriere-hos-357038.html" TargetMode="External"/><Relationship Id="rId420" Type="http://schemas.openxmlformats.org/officeDocument/2006/relationships/hyperlink" Target="https://gmatclub.com/forum/unlike-writing-for-magazines-where-editors-have-days-even-weeks-to-345397.html" TargetMode="External"/><Relationship Id="rId658" Type="http://schemas.openxmlformats.org/officeDocument/2006/relationships/hyperlink" Target="https://gmatclub.com/forum/the-security-systems-of-small-companies-can-often-be-hacked-easier-tha-330723.html" TargetMode="External"/><Relationship Id="rId865" Type="http://schemas.openxmlformats.org/officeDocument/2006/relationships/hyperlink" Target="https://gmatclub.com/forum/toynbee-was-a-scholar-of-greece-and-rome-with-a-preference-for-the-325539.html" TargetMode="External"/><Relationship Id="rId1050" Type="http://schemas.openxmlformats.org/officeDocument/2006/relationships/hyperlink" Target="https://gmatclub.com/forum/it-has-traditionally-been-thought-that-all-biological-functions-declin-307267.html" TargetMode="External"/><Relationship Id="rId1288" Type="http://schemas.openxmlformats.org/officeDocument/2006/relationships/hyperlink" Target="https://gmatclub.com/forum/in-vitro-fertilization-a-type-of-assisted-reproductive-technology-in-285130.html" TargetMode="External"/><Relationship Id="rId1495" Type="http://schemas.openxmlformats.org/officeDocument/2006/relationships/hyperlink" Target="https://www.manhattanprep.com/gmat/onlineexams/cat_disp.cfm?act=IR_Run&amp;IR_Act=cat_rev_Qview&amp;questionid=736" TargetMode="External"/><Relationship Id="rId1509" Type="http://schemas.openxmlformats.org/officeDocument/2006/relationships/hyperlink" Target="https://gmatclub.com/forum/traffic-safety-officials-predict-that-drivers-will-be-equally-likely-215768.html" TargetMode="External"/><Relationship Id="rId297" Type="http://schemas.openxmlformats.org/officeDocument/2006/relationships/hyperlink" Target="https://gmatclub.com/forum/botanists-have-long-wondered-how-certain-plants-can-not-only-thrive-350427.html" TargetMode="External"/><Relationship Id="rId518" Type="http://schemas.openxmlformats.org/officeDocument/2006/relationships/hyperlink" Target="https://gmatclub.com/forum/when-margaret-thatcher-won-the-british-general-election-in-1979-she-339037.html" TargetMode="External"/><Relationship Id="rId725" Type="http://schemas.openxmlformats.org/officeDocument/2006/relationships/hyperlink" Target="https://gmatclub.com/forum/film-studies-an-academic-discipline-that-deals-with-various-theoretic-328890.html" TargetMode="External"/><Relationship Id="rId932" Type="http://schemas.openxmlformats.org/officeDocument/2006/relationships/hyperlink" Target="https://gmatclub.com/forum/richard-is-not-only-a-terrific-pianist-but-also-great-at-playing-hock-318206.html" TargetMode="External"/><Relationship Id="rId1148" Type="http://schemas.openxmlformats.org/officeDocument/2006/relationships/hyperlink" Target="https://gmatclub.com/forum/since-the-teacher-introduced-the-classroom-reward-system-students-hav-300595.html" TargetMode="External"/><Relationship Id="rId1355" Type="http://schemas.openxmlformats.org/officeDocument/2006/relationships/hyperlink" Target="https://gmatclub.com/forum/anger-has-been-determined-by-behavioral-economists-to-make-people-287565.html" TargetMode="External"/><Relationship Id="rId1562" Type="http://schemas.openxmlformats.org/officeDocument/2006/relationships/hyperlink" Target="https://gmatclub.com/forum/possible-long-term-consequences-of-the-greenhouse-effect-the-gradua-51599.html" TargetMode="External"/><Relationship Id="rId157" Type="http://schemas.openxmlformats.org/officeDocument/2006/relationships/hyperlink" Target="https://gmatclub.com/forum/a-sad-truth-about-the-human-race-is-that-most-people-lie-to-both-360470.html" TargetMode="External"/><Relationship Id="rId364" Type="http://schemas.openxmlformats.org/officeDocument/2006/relationships/hyperlink" Target="https://gmatclub.com/forum/in-the-late-1940s-and-early-1950s-when-televisions-were-prohibitively-348491.html" TargetMode="External"/><Relationship Id="rId1008" Type="http://schemas.openxmlformats.org/officeDocument/2006/relationships/hyperlink" Target="https://gmatclub.com/forum/the-irish-playwright-john-synge-wanted-to-see-ireland-free-both-of-eng-317336.html" TargetMode="External"/><Relationship Id="rId1215" Type="http://schemas.openxmlformats.org/officeDocument/2006/relationships/hyperlink" Target="https://gmatclub.com/forum/in-many-job-areas-the-earnings-of-women-are-well-below-that-of-men-in-282007.html" TargetMode="External"/><Relationship Id="rId1422" Type="http://schemas.openxmlformats.org/officeDocument/2006/relationships/hyperlink" Target="https://gmatclub.com/forum/since-the-last-decade-chinese-firms-have-accounted-for-90-of-the-int-319683.html" TargetMode="External"/><Relationship Id="rId61" Type="http://schemas.openxmlformats.org/officeDocument/2006/relationships/hyperlink" Target="https://gmatclub.com/forum/as-even-most-smokers-will-admit-smoking-is-both-unhealthy-and-cost-a-365669.html" TargetMode="External"/><Relationship Id="rId571" Type="http://schemas.openxmlformats.org/officeDocument/2006/relationships/hyperlink" Target="https://gmatclub.com/forum/written-in-1961-joseph-heller-scored-a-literary-hit-with-his-comedic-336375.html" TargetMode="External"/><Relationship Id="rId669" Type="http://schemas.openxmlformats.org/officeDocument/2006/relationships/hyperlink" Target="https://gmatclub.com/forum/being-less-capable-of-maintaining-thermal-regulation-of-their-bodies-331042.html" TargetMode="External"/><Relationship Id="rId876" Type="http://schemas.openxmlformats.org/officeDocument/2006/relationships/hyperlink" Target="https://gmatclub.com/forum/antibiotics-not-being-invented-until-the-twentieth-century-many-ancie-320577.html" TargetMode="External"/><Relationship Id="rId1299" Type="http://schemas.openxmlformats.org/officeDocument/2006/relationships/hyperlink" Target="https://gmatclub.com/forum/played-in-belgrade-the-famous-game-between-ivan-nikolic-and-goran-285468.html" TargetMode="External"/><Relationship Id="rId19" Type="http://schemas.openxmlformats.org/officeDocument/2006/relationships/hyperlink" Target="https://gmatclub.com/forum/one-is-expected-to-abide-and-respect-the-law-of-one-s-country-a-abi-367938.html" TargetMode="External"/><Relationship Id="rId224" Type="http://schemas.openxmlformats.org/officeDocument/2006/relationships/hyperlink" Target="https://gmatclub.com/forum/the-two-modes-of-respiration-used-by-a-mudskipper-instead-of-getting-358069.html" TargetMode="External"/><Relationship Id="rId431" Type="http://schemas.openxmlformats.org/officeDocument/2006/relationships/hyperlink" Target="https://gmatclub.com/forum/unlike-the-washington-monument-the-structure-of-the-san-jacinto-memor-346340.html" TargetMode="External"/><Relationship Id="rId529" Type="http://schemas.openxmlformats.org/officeDocument/2006/relationships/hyperlink" Target="https://gmatclub.com/forum/in-addition-to-the-great-benefits-humankind-has-enjoyed-since-the-disc-339628.html" TargetMode="External"/><Relationship Id="rId736" Type="http://schemas.openxmlformats.org/officeDocument/2006/relationships/hyperlink" Target="https://gmatclub.com/forum/before-they-became-a-team-richard-rogers-and-oscar-hammerstein-wrote-329497.html" TargetMode="External"/><Relationship Id="rId1061" Type="http://schemas.openxmlformats.org/officeDocument/2006/relationships/hyperlink" Target="https://gmatclub.com/forum/after-junko-lay-down-having-finished-a-hard-day-s-work-sleep-308446.html" TargetMode="External"/><Relationship Id="rId1159" Type="http://schemas.openxmlformats.org/officeDocument/2006/relationships/hyperlink" Target="https://gmatclub.com/forum/isaac-asimov-contracted-aids-from-a-blood-transfusion-he-received-297332.html" TargetMode="External"/><Relationship Id="rId1366" Type="http://schemas.openxmlformats.org/officeDocument/2006/relationships/hyperlink" Target="https://gmatclub.com/forum/of-the-three-bronte-sisters-people-are-usually-more-familiar-with-288161.html" TargetMode="External"/><Relationship Id="rId168" Type="http://schemas.openxmlformats.org/officeDocument/2006/relationships/hyperlink" Target="https://gmatclub.com/forum/the-growing-demand-for-sports-bikes-high-powered-bikes-with-full-fair-361156.html" TargetMode="External"/><Relationship Id="rId943" Type="http://schemas.openxmlformats.org/officeDocument/2006/relationships/hyperlink" Target="https://gmatclub.com/forum/while-shamanism-a-system-of-religious-practices-and-beliefs-involving-318543.html" TargetMode="External"/><Relationship Id="rId1019" Type="http://schemas.openxmlformats.org/officeDocument/2006/relationships/hyperlink" Target="https://gmatclub.com/forum/when-performing-thorough-examinations-of-patients-with-histories-of-he-312098.html" TargetMode="External"/><Relationship Id="rId1573" Type="http://schemas.openxmlformats.org/officeDocument/2006/relationships/hyperlink" Target="https://gmatclub.com/forum/bumblebees-live-in-colonies-of-several-hundred-that-often-have-many-qu-218099.html" TargetMode="External"/><Relationship Id="rId72" Type="http://schemas.openxmlformats.org/officeDocument/2006/relationships/hyperlink" Target="https://gmatclub.com/forum/to-public-health-officials-monitoring-infectious-diseases-present-a-366203.html" TargetMode="External"/><Relationship Id="rId375" Type="http://schemas.openxmlformats.org/officeDocument/2006/relationships/hyperlink" Target="https://gmatclub.com/forum/in-a-report-that-turns-conventional-wisdom-on-its-head-it-has-been-co-349124.html" TargetMode="External"/><Relationship Id="rId582" Type="http://schemas.openxmlformats.org/officeDocument/2006/relationships/hyperlink" Target="https://gmatclub.com/forum/of-the-many-decisions-facing-the-energy-commission-as-it-meets-to-deci-337029.html" TargetMode="External"/><Relationship Id="rId803" Type="http://schemas.openxmlformats.org/officeDocument/2006/relationships/hyperlink" Target="https://gmatclub.com/forum/while-jane-watched-a-horror-movie-someone-suddenly-knocked-on-the-doo-327464.html" TargetMode="External"/><Relationship Id="rId1226" Type="http://schemas.openxmlformats.org/officeDocument/2006/relationships/hyperlink" Target="https://gmatclub.com/forum/monitoring-heart-patients-exercise-as-well-as-athletes-exercising-is-now-done-by-small-transmitters-broadcasting-physiological-282395.html" TargetMode="External"/><Relationship Id="rId1433" Type="http://schemas.openxmlformats.org/officeDocument/2006/relationships/hyperlink" Target="https://gmatclub.com/forum/there-are-a-few-acts-of-nature-such-as-a-total-solar-eclipse-or-a-172539.html" TargetMode="External"/><Relationship Id="rId1640" Type="http://schemas.openxmlformats.org/officeDocument/2006/relationships/hyperlink" Target="https://gmatclub.com/forum/topic73661.html" TargetMode="External"/><Relationship Id="rId3" Type="http://schemas.openxmlformats.org/officeDocument/2006/relationships/hyperlink" Target="https://gmatclub.com/forum/in-the-panopticon-a-unique-type-of-prison-designed-by-english-philoso-360938.html" TargetMode="External"/><Relationship Id="rId235" Type="http://schemas.openxmlformats.org/officeDocument/2006/relationships/hyperlink" Target="https://gmatclub.com/forum/there-is-a-general-consensus-among-anthropologists-about-the-small-bra-359065.html" TargetMode="External"/><Relationship Id="rId442" Type="http://schemas.openxmlformats.org/officeDocument/2006/relationships/hyperlink" Target="https://gmatclub.com/forum/studies-over-the-past-decade-indicate-people-working-at-home-347233.html" TargetMode="External"/><Relationship Id="rId887" Type="http://schemas.openxmlformats.org/officeDocument/2006/relationships/hyperlink" Target="https://gmatclub.com/forum/in-the-past-companies-claimed-that-low-fat-milk-was-healthier-than-re-321023.html" TargetMode="External"/><Relationship Id="rId1072" Type="http://schemas.openxmlformats.org/officeDocument/2006/relationships/hyperlink" Target="https://gmatclub.com/forum/twins-triplets-and-higher-order-multiples-are-more-frequently-concei-309403.html" TargetMode="External"/><Relationship Id="rId1500" Type="http://schemas.openxmlformats.org/officeDocument/2006/relationships/hyperlink" Target="https://www.manhattanprep.com/gmat/onlineexams/cat_disp.cfm?act=IR_Run&amp;IR_Act=cat_rev_Qview&amp;questionid=206" TargetMode="External"/><Relationship Id="rId302" Type="http://schemas.openxmlformats.org/officeDocument/2006/relationships/hyperlink" Target="https://gmatclub.com/forum/while-it-is-true-that-genomics-techniques-are-proving-to-be-the-most-350724.html" TargetMode="External"/><Relationship Id="rId747" Type="http://schemas.openxmlformats.org/officeDocument/2006/relationships/hyperlink" Target="https://gmatclub.com/forum/prior-to-every-presidential-election-each-of-the-presidential-candida-329923.html" TargetMode="External"/><Relationship Id="rId954" Type="http://schemas.openxmlformats.org/officeDocument/2006/relationships/hyperlink" Target="https://gmatclub.com/forum/a-small-but-promising-internet-initiative-ceased-its-operations-becaus-319090.html" TargetMode="External"/><Relationship Id="rId1377" Type="http://schemas.openxmlformats.org/officeDocument/2006/relationships/hyperlink" Target="https://gmatclub.com/forum/the-recent-increase-in-the-number-of-tourists-has-caused-overcrowding-in-the-small-town-288298.html" TargetMode="External"/><Relationship Id="rId1584" Type="http://schemas.openxmlformats.org/officeDocument/2006/relationships/hyperlink" Target="https://gmatclub.com/forum/one-idea-for-social-security-reform-was-to-disallow-payments-for-those-13425.html" TargetMode="External"/><Relationship Id="rId83" Type="http://schemas.openxmlformats.org/officeDocument/2006/relationships/hyperlink" Target="https://gmatclub.com/forum/to-assess-the-impact-of-an-individual-on-the-community-is-a-conundrum-366867.html" TargetMode="External"/><Relationship Id="rId179" Type="http://schemas.openxmlformats.org/officeDocument/2006/relationships/hyperlink" Target="https://gmatclub.com/forum/the-fear-that-majestic-mammals-such-as-lions-gorillas-and-elephants-361962.html" TargetMode="External"/><Relationship Id="rId386" Type="http://schemas.openxmlformats.org/officeDocument/2006/relationships/hyperlink" Target="https://gmatclub.com/forum/the-rise-of-alternative-funding-opportunities-such-as-microloans-cro-349456.html" TargetMode="External"/><Relationship Id="rId593" Type="http://schemas.openxmlformats.org/officeDocument/2006/relationships/hyperlink" Target="https://gmatclub.com/forum/certain-flea-control-methods-can-become-ineffective-if-used-repeatedly-337480.html" TargetMode="External"/><Relationship Id="rId607" Type="http://schemas.openxmlformats.org/officeDocument/2006/relationships/hyperlink" Target="https://gmatclub.com/forum/before-the-army-general-order-ending-segregation-in-army-facilities-wa-332989.html" TargetMode="External"/><Relationship Id="rId814" Type="http://schemas.openxmlformats.org/officeDocument/2006/relationships/hyperlink" Target="https://gmatclub.com/forum/successful-mediation-between-two-countries-requires-patient-and-enthus-322718.html" TargetMode="External"/><Relationship Id="rId1237" Type="http://schemas.openxmlformats.org/officeDocument/2006/relationships/hyperlink" Target="https://gmatclub.com/forum/as-more-and-more-subjects-take-the-rorschach-test-the-body-of-information-tying-styles-of-response-with-specific-problems-282941.html" TargetMode="External"/><Relationship Id="rId1444" Type="http://schemas.openxmlformats.org/officeDocument/2006/relationships/hyperlink" Target="https://gmatclub.com/forum/the-use-of-lie-detectors-is-based-on-the-assumption-that-lying-produce-83581.html" TargetMode="External"/><Relationship Id="rId1651" Type="http://schemas.openxmlformats.org/officeDocument/2006/relationships/hyperlink" Target="https://gmatclub.com/forum/topic62021.html" TargetMode="External"/><Relationship Id="rId246" Type="http://schemas.openxmlformats.org/officeDocument/2006/relationships/hyperlink" Target="https://gmatclub.com/forum/the-tiger-sat-under-a-tree-waiting-for-the-sun-rose-a-waiti-359803.html" TargetMode="External"/><Relationship Id="rId453" Type="http://schemas.openxmlformats.org/officeDocument/2006/relationships/hyperlink" Target="https://gmatclub.com/forum/like-trees-have-rings-to-determine-their-age-341100.html" TargetMode="External"/><Relationship Id="rId660" Type="http://schemas.openxmlformats.org/officeDocument/2006/relationships/hyperlink" Target="https://gmatclub.com/forum/the-most-experienced-financial-consultant-can-never-be-completely-cert-330779.html" TargetMode="External"/><Relationship Id="rId898" Type="http://schemas.openxmlformats.org/officeDocument/2006/relationships/hyperlink" Target="https://gmatclub.com/forum/the-big-dog-bit-john-whose-paws-are-black-and-white-321645.html" TargetMode="External"/><Relationship Id="rId1083" Type="http://schemas.openxmlformats.org/officeDocument/2006/relationships/hyperlink" Target="https://gmatclub.com/forum/normally-associated-with-airplane-construction-wind-tunnel-testing-ha-304952.html" TargetMode="External"/><Relationship Id="rId1290" Type="http://schemas.openxmlformats.org/officeDocument/2006/relationships/hyperlink" Target="https://gmatclub.com/forum/leslie-shumway-s-testimony-during-the-al-capone-trial-was-so-damning-285168.html" TargetMode="External"/><Relationship Id="rId1304" Type="http://schemas.openxmlformats.org/officeDocument/2006/relationships/hyperlink" Target="https://gmatclub.com/forum/the-alzheimer-s-association-founded-in-1980-aspires-to-find-treatmen-285599.html" TargetMode="External"/><Relationship Id="rId1511" Type="http://schemas.openxmlformats.org/officeDocument/2006/relationships/hyperlink" Target="https://gmatclub.com/forum/defense-attorneys-have-occasionally-argued-that-their-clients-miscond-84605.html" TargetMode="External"/><Relationship Id="rId106" Type="http://schemas.openxmlformats.org/officeDocument/2006/relationships/hyperlink" Target="https://gmatclub.com/forum/in-the-mythologies-of-greece-china-scandinavia-and-of-the-ancient-363666.html" TargetMode="External"/><Relationship Id="rId313" Type="http://schemas.openxmlformats.org/officeDocument/2006/relationships/hyperlink" Target="https://gmatclub.com/forum/proponents-of-the-alvarez-hypothesis-hold-that-the-impact-of-an-astero-351380.html" TargetMode="External"/><Relationship Id="rId758" Type="http://schemas.openxmlformats.org/officeDocument/2006/relationships/hyperlink" Target="https://gmatclub.com/forum/doctors-recommend-that-an-injured-person-refrains-from-any-physical-ac-330495.html" TargetMode="External"/><Relationship Id="rId965" Type="http://schemas.openxmlformats.org/officeDocument/2006/relationships/hyperlink" Target="https://gmatclub.com/forum/the-private-companies-that-managed-airport-screening-during-the-twenti-319626.html" TargetMode="External"/><Relationship Id="rId1150" Type="http://schemas.openxmlformats.org/officeDocument/2006/relationships/hyperlink" Target="https://gmatclub.com/forum/once-each-vote-and-piece-of-paper-are-burned-the-cardinals-in-the-300820.html" TargetMode="External"/><Relationship Id="rId1388" Type="http://schemas.openxmlformats.org/officeDocument/2006/relationships/hyperlink" Target="https://gmatclub.com/forum/since-lady-baryl-the-only-eye-witness-of-the-robbery-was-unsure-288729.html" TargetMode="External"/><Relationship Id="rId1595" Type="http://schemas.openxmlformats.org/officeDocument/2006/relationships/hyperlink" Target="https://gmatclub.com/forum/hailed-as-a-key-discovery-in-the-science-of-evolution-the-fossils-of-47925.html" TargetMode="External"/><Relationship Id="rId1609" Type="http://schemas.openxmlformats.org/officeDocument/2006/relationships/hyperlink" Target="https://gmatclub.com/forum/topic66544.html" TargetMode="External"/><Relationship Id="rId10" Type="http://schemas.openxmlformats.org/officeDocument/2006/relationships/hyperlink" Target="https://gmatclub.com/forum/even-as-success-rates-for-surgical-intervention-increase-the-number-o-324312.html" TargetMode="External"/><Relationship Id="rId94" Type="http://schemas.openxmlformats.org/officeDocument/2006/relationships/hyperlink" Target="https://gmatclub.com/forum/in-a-company-memo-the-head-of-the-organization-warned-that-employees-367422.html" TargetMode="External"/><Relationship Id="rId397" Type="http://schemas.openxmlformats.org/officeDocument/2006/relationships/hyperlink" Target="https://gmatclub.com/forum/galileo-had-disproved-a-widely-accepted-theory-of-astronomy-when-he-sh-344002.html" TargetMode="External"/><Relationship Id="rId520" Type="http://schemas.openxmlformats.org/officeDocument/2006/relationships/hyperlink" Target="https://gmatclub.com/forum/the-hypothesis-about-the-coevolution-of-species-such-as-a-predator-an-339265.html" TargetMode="External"/><Relationship Id="rId618" Type="http://schemas.openxmlformats.org/officeDocument/2006/relationships/hyperlink" Target="https://gmatclub.com/forum/the-three-plays-in-preston-jones-s-a-texas-trilogy-are-completely-in-333584.html" TargetMode="External"/><Relationship Id="rId825" Type="http://schemas.openxmlformats.org/officeDocument/2006/relationships/hyperlink" Target="https://gmatclub.com/forum/by-the-time-robert-clark-young-was-fourteen-years-old-he-was-reading-323364.html" TargetMode="External"/><Relationship Id="rId1248" Type="http://schemas.openxmlformats.org/officeDocument/2006/relationships/hyperlink" Target="https://gmatclub.com/forum/the-modernization-program-for-the-steel-mill-will-cost-approximately-85859.html" TargetMode="External"/><Relationship Id="rId1455" Type="http://schemas.openxmlformats.org/officeDocument/2006/relationships/hyperlink" Target="https://gmatclub.com/forum/the-number-of-people-flying-first-class-on-domestic-flights-rose-sharp-80878.html" TargetMode="External"/><Relationship Id="rId1662" Type="http://schemas.openxmlformats.org/officeDocument/2006/relationships/hyperlink" Target="https://gmatclub.com/forum/topic83070.html" TargetMode="External"/><Relationship Id="rId257" Type="http://schemas.openxmlformats.org/officeDocument/2006/relationships/hyperlink" Target="https://gmatclub.com/forum/because-the-theater-production-in-which-john-participated-has-failed-354162.html" TargetMode="External"/><Relationship Id="rId464" Type="http://schemas.openxmlformats.org/officeDocument/2006/relationships/hyperlink" Target="https://gmatclub.com/forum/the-un-s-high-commission-for-refugees-unhcr-indicates-that-while-the-341981.html" TargetMode="External"/><Relationship Id="rId1010" Type="http://schemas.openxmlformats.org/officeDocument/2006/relationships/hyperlink" Target="https://gmatclub.com/forum/in-the-process-of-developing-a-successful-career-self-motivation-s-im-317344.html" TargetMode="External"/><Relationship Id="rId1094" Type="http://schemas.openxmlformats.org/officeDocument/2006/relationships/hyperlink" Target="https://gmatclub.com/forum/influenced-by-western-individualism-and-they-studied-european-women-306207.html" TargetMode="External"/><Relationship Id="rId1108" Type="http://schemas.openxmlformats.org/officeDocument/2006/relationships/hyperlink" Target="https://gmatclub.com/forum/some-people-contend-that-the-distinction-between-an-extreme-sport-and-302040.html" TargetMode="External"/><Relationship Id="rId1315" Type="http://schemas.openxmlformats.org/officeDocument/2006/relationships/hyperlink" Target="https://gmatclub.com/forum/according-to-a-recent-memo-that-was-sent-out-to-senior-staff-members-286095.html" TargetMode="External"/><Relationship Id="rId117" Type="http://schemas.openxmlformats.org/officeDocument/2006/relationships/hyperlink" Target="https://gmatclub.com/forum/an-effect-of-the-pleistocene-ice-age-that-is-difficult-to-observe-visu-364279.html" TargetMode="External"/><Relationship Id="rId671" Type="http://schemas.openxmlformats.org/officeDocument/2006/relationships/hyperlink" Target="https://gmatclub.com/forum/an-initial-public-offering-ipo-or-stock-market-launch-is-a-type-of-331137.html" TargetMode="External"/><Relationship Id="rId769" Type="http://schemas.openxmlformats.org/officeDocument/2006/relationships/hyperlink" Target="https://gmatclub.com/forum/advertisement-banners-in-the-air-balloon-competition-last-year-receive-325783.html" TargetMode="External"/><Relationship Id="rId976" Type="http://schemas.openxmlformats.org/officeDocument/2006/relationships/hyperlink" Target="https://gmatclub.com/forum/nutritious-food-like-fruit-and-vegetables-is-vital-to-a-child-s-deve-315821.html" TargetMode="External"/><Relationship Id="rId1399" Type="http://schemas.openxmlformats.org/officeDocument/2006/relationships/hyperlink" Target="https://gmatclub.com/forum/owing-to-its-aftermath-over-the-following-centuries-many-historians-289191.html" TargetMode="External"/><Relationship Id="rId324" Type="http://schemas.openxmlformats.org/officeDocument/2006/relationships/hyperlink" Target="https://gmatclub.com/forum/blood-banks-can-only-make-a-donation-useful-to-a-hospital-by-testing-351828.html" TargetMode="External"/><Relationship Id="rId531" Type="http://schemas.openxmlformats.org/officeDocument/2006/relationships/hyperlink" Target="https://gmatclub.com/forum/with-laser-technology-vision-problems-skin-disorders-and-even-many-339634.html" TargetMode="External"/><Relationship Id="rId629" Type="http://schemas.openxmlformats.org/officeDocument/2006/relationships/hyperlink" Target="https://gmatclub.com/forum/starting-off-in-a-small-studio-the-firm-reactive-media-formed-a-contr-333948.html" TargetMode="External"/><Relationship Id="rId1161" Type="http://schemas.openxmlformats.org/officeDocument/2006/relationships/hyperlink" Target="https://gmatclub.com/forum/although-he-was-not-a-physician-louis-pasteur-administered-a-rabies-297492.html" TargetMode="External"/><Relationship Id="rId1259" Type="http://schemas.openxmlformats.org/officeDocument/2006/relationships/hyperlink" Target="https://gmatclub.com/forum/under-napoleon-the-french-were-not-able-to-organize-an-adequate-supply-283926.html" TargetMode="External"/><Relationship Id="rId1466" Type="http://schemas.openxmlformats.org/officeDocument/2006/relationships/hyperlink" Target="https://gmatclub.com/forum/rivaling-the-pyramids-of-egypt-or-even-the-ancient-cities-of-the-maya-67423.html" TargetMode="External"/><Relationship Id="rId836" Type="http://schemas.openxmlformats.org/officeDocument/2006/relationships/hyperlink" Target="https://gmatclub.com/forum/dean-acheson-had-great-difficulty-learning-to-conceal-his-sense-of-int-324034.html" TargetMode="External"/><Relationship Id="rId1021" Type="http://schemas.openxmlformats.org/officeDocument/2006/relationships/hyperlink" Target="https://gmatclub.com/forum/the-argument-that-the-dominant-form-of-economic-policy-today-is-not-tr-312208.html" TargetMode="External"/><Relationship Id="rId1119" Type="http://schemas.openxmlformats.org/officeDocument/2006/relationships/hyperlink" Target="https://gmatclub.com/forum/customized-electric-cargo-bicycles-can-use-specialized-cycle-lanes-to-303209.html" TargetMode="External"/><Relationship Id="rId1673" Type="http://schemas.openxmlformats.org/officeDocument/2006/relationships/hyperlink" Target="https://gmatclub.com/forum/topic79769.html" TargetMode="External"/><Relationship Id="rId903" Type="http://schemas.openxmlformats.org/officeDocument/2006/relationships/hyperlink" Target="https://gmatclub.com/forum/bankers-worried-about-the-current-low-rates-of-investment-a-trend-vie-321925.html" TargetMode="External"/><Relationship Id="rId1326" Type="http://schemas.openxmlformats.org/officeDocument/2006/relationships/hyperlink" Target="https://gmatclub.com/forum/recognized-as-one-of-history-s-most-influential-scientists-paul-dirac-286459.html" TargetMode="External"/><Relationship Id="rId1533" Type="http://schemas.openxmlformats.org/officeDocument/2006/relationships/hyperlink" Target="https://gmatclub.com/forum/just-as-reading-samuel-pepy-s-diary-gives-a-student-a-sense-of-the-sev-3189.html" TargetMode="External"/><Relationship Id="rId32" Type="http://schemas.openxmlformats.org/officeDocument/2006/relationships/hyperlink" Target="https://gmatclub.com/forum/a-wild-american-alligator-grows-to-about-10-feet-long-but-one-kept-as-368811.html" TargetMode="External"/><Relationship Id="rId1600" Type="http://schemas.openxmlformats.org/officeDocument/2006/relationships/hyperlink" Target="https://gmatclub.com/forum/carbon-monoxide-levels-in-the-atmosphere-grew-by-enough-of-an-increase-65186.html" TargetMode="External"/><Relationship Id="rId181" Type="http://schemas.openxmlformats.org/officeDocument/2006/relationships/hyperlink" Target="https://gmatclub.com/forum/the-safe-kids-worldwide-organization-insists-that-children-wear-flotat-362030.html" TargetMode="External"/><Relationship Id="rId279" Type="http://schemas.openxmlformats.org/officeDocument/2006/relationships/hyperlink" Target="https://gmatclub.com/forum/while-usually-unnoticeable-pollen-is-essentially-ubiquitous-in-355198.html" TargetMode="External"/><Relationship Id="rId486" Type="http://schemas.openxmlformats.org/officeDocument/2006/relationships/hyperlink" Target="https://gmatclub.com/forum/the-school-officials-believe-that-students-will-be-equally-likely-to-b-343198.html" TargetMode="External"/><Relationship Id="rId693" Type="http://schemas.openxmlformats.org/officeDocument/2006/relationships/hyperlink" Target="https://gmatclub.com/forum/following-standard-police-protocol-the-police-officers-demanded-that-331967.html" TargetMode="External"/><Relationship Id="rId139" Type="http://schemas.openxmlformats.org/officeDocument/2006/relationships/hyperlink" Target="https://gmatclub.com/forum/the-comedian-s-sharp-movements-and-clipped-delivery-showed-that-365274.html" TargetMode="External"/><Relationship Id="rId346" Type="http://schemas.openxmlformats.org/officeDocument/2006/relationships/hyperlink" Target="https://gmatclub.com/forum/because-plant-but-not-animal-cells-have-walls-stiffened-by-cellulose-353387.html" TargetMode="External"/><Relationship Id="rId553" Type="http://schemas.openxmlformats.org/officeDocument/2006/relationships/hyperlink" Target="https://gmatclub.com/forum/a-judge-in-new-york-recently-ruled-that-the-613-victims-of-one-of-the-335576.html" TargetMode="External"/><Relationship Id="rId760" Type="http://schemas.openxmlformats.org/officeDocument/2006/relationships/hyperlink" Target="https://gmatclub.com/forum/according-to-united-nations-estimates-more-than-three-percent-of-the-330626.html" TargetMode="External"/><Relationship Id="rId998" Type="http://schemas.openxmlformats.org/officeDocument/2006/relationships/hyperlink" Target="https://gmatclub.com/forum/originally-developed-for-american-college-students-mark-zuckerberg-fo-316887.html" TargetMode="External"/><Relationship Id="rId1183" Type="http://schemas.openxmlformats.org/officeDocument/2006/relationships/hyperlink" Target="https://gmatclub.com/forum/with-the-enactment-of-the-healthy-hunger-free-kids-act-school-lunch-296516.html" TargetMode="External"/><Relationship Id="rId1390" Type="http://schemas.openxmlformats.org/officeDocument/2006/relationships/hyperlink" Target="https://gmatclub.com/forum/recent-surveys-indicate-that-eating-a-nutritious-diet-and-exercising-regularly-are-priorities-288801.html" TargetMode="External"/><Relationship Id="rId206" Type="http://schemas.openxmlformats.org/officeDocument/2006/relationships/hyperlink" Target="https://gmatclub.com/forum/if-teachers-often-feeling-unappreciated-and-unmotivated-is-paid-high-356507.html" TargetMode="External"/><Relationship Id="rId413" Type="http://schemas.openxmlformats.org/officeDocument/2006/relationships/hyperlink" Target="https://gmatclub.com/forum/the-company-has-three-divisions-each-of-which-specialise-in-a-particu-344959.html" TargetMode="External"/><Relationship Id="rId858" Type="http://schemas.openxmlformats.org/officeDocument/2006/relationships/hyperlink" Target="https://gmatclub.com/forum/food-production-companies-know-that-children-like-many-adults-enjoy-325294.html" TargetMode="External"/><Relationship Id="rId1043" Type="http://schemas.openxmlformats.org/officeDocument/2006/relationships/hyperlink" Target="https://gmatclub.com/forum/the-huge-painted-temples-the-canals-and-cause-ways-the-palaces-and-m-311332.html" TargetMode="External"/><Relationship Id="rId1488" Type="http://schemas.openxmlformats.org/officeDocument/2006/relationships/hyperlink" Target="https://gmatclub.com/forum/many-of-these-gene-flaws-there-are-plenty-of-them-with-na-172460.html" TargetMode="External"/><Relationship Id="rId1695" Type="http://schemas.openxmlformats.org/officeDocument/2006/relationships/hyperlink" Target="https://gmatclub.com/forum/topic72055.html" TargetMode="External"/><Relationship Id="rId620" Type="http://schemas.openxmlformats.org/officeDocument/2006/relationships/hyperlink" Target="https://gmatclub.com/forum/experts-recommend-that-one-visit-one-s-dentist-two-times-a-year-or-whe-333587.html" TargetMode="External"/><Relationship Id="rId718" Type="http://schemas.openxmlformats.org/officeDocument/2006/relationships/hyperlink" Target="https://gmatclub.com/forum/in-order-to-win-a-nobel-prize-regardless-of-the-specific-category-in-328397.html" TargetMode="External"/><Relationship Id="rId925" Type="http://schemas.openxmlformats.org/officeDocument/2006/relationships/hyperlink" Target="https://gmatclub.com/forum/with-an-elaborate-menu-featuring-innovative-dishes-from-a-variety-of-w-317842.html" TargetMode="External"/><Relationship Id="rId1250" Type="http://schemas.openxmlformats.org/officeDocument/2006/relationships/hyperlink" Target="https://gmatclub.com/forum/while-the-owner-of-a-condominium-apartment-has-free-and-clear-title-to-the-dwelling-283493.html" TargetMode="External"/><Relationship Id="rId1348" Type="http://schemas.openxmlformats.org/officeDocument/2006/relationships/hyperlink" Target="https://gmatclub.com/forum/professors-at-the-college-many-of-whom-have-tenure-argue-that-the-287295.html" TargetMode="External"/><Relationship Id="rId1555" Type="http://schemas.openxmlformats.org/officeDocument/2006/relationships/hyperlink" Target="https://gmatclub.com/forum/not-only-did-the-systematic-clearing-of-forests-in-the-united-states-81150.html" TargetMode="External"/><Relationship Id="rId1110" Type="http://schemas.openxmlformats.org/officeDocument/2006/relationships/hyperlink" Target="https://gmatclub.com/forum/coined-by-historian-of-science-robert-proctor-the-term-agnotology-302159.html" TargetMode="External"/><Relationship Id="rId1208" Type="http://schemas.openxmlformats.org/officeDocument/2006/relationships/hyperlink" Target="https://gmatclub.com/forum/in-a-period-of-time-when-women-typically-have-had-a-narrow-range-of-choices-mary-baker-eddy-became-a-distinguished-writer-281709.html" TargetMode="External"/><Relationship Id="rId1415" Type="http://schemas.openxmlformats.org/officeDocument/2006/relationships/hyperlink" Target="https://gmatclub.com/forum/although-he-had-planned-on-pursuing-a-law-degree-eli-whitney-s-colleg-289757.html" TargetMode="External"/><Relationship Id="rId54" Type="http://schemas.openxmlformats.org/officeDocument/2006/relationships/hyperlink" Target="https://gmatclub.com/forum/the-word-horticulture-originates-from-the-latin-word-hortus-and-refers-369868.html" TargetMode="External"/><Relationship Id="rId1622" Type="http://schemas.openxmlformats.org/officeDocument/2006/relationships/hyperlink" Target="https://gmatclub.com/forum/topic28959.html" TargetMode="External"/><Relationship Id="rId270" Type="http://schemas.openxmlformats.org/officeDocument/2006/relationships/hyperlink" Target="https://gmatclub.com/forum/according-to-anthropologists-human-babies-look-markedly-different-354826.html" TargetMode="External"/><Relationship Id="rId130" Type="http://schemas.openxmlformats.org/officeDocument/2006/relationships/hyperlink" Target="https://gmatclub.com/forum/after-massive-military-preparations-for-operation-barbarossa-the-axis-364749.html" TargetMode="External"/><Relationship Id="rId368" Type="http://schemas.openxmlformats.org/officeDocument/2006/relationships/hyperlink" Target="https://gmatclub.com/forum/at-the-end-of-the-reconstruction-era-that-followed-the-american-civil-348751.html" TargetMode="External"/><Relationship Id="rId575" Type="http://schemas.openxmlformats.org/officeDocument/2006/relationships/hyperlink" Target="https://gmatclub.com/forum/in-a-recent-survey-the-gallup-poll-discovered-that-the-average-americ-336597.html" TargetMode="External"/><Relationship Id="rId782" Type="http://schemas.openxmlformats.org/officeDocument/2006/relationships/hyperlink" Target="https://gmatclub.com/forum/among-the-world-s-famous-volcanic-mountains-are-mount-vesuvius-in-ital-326530.html" TargetMode="External"/><Relationship Id="rId228" Type="http://schemas.openxmlformats.org/officeDocument/2006/relationships/hyperlink" Target="https://gmatclub.com/forum/in-a-recent-article-published-in-nature-magazine-scientists-358366.html" TargetMode="External"/><Relationship Id="rId435" Type="http://schemas.openxmlformats.org/officeDocument/2006/relationships/hyperlink" Target="https://gmatclub.com/forum/tasmanian-devils-native-of-the-island-of-tasmania-close-to-australia-346562.html" TargetMode="External"/><Relationship Id="rId642" Type="http://schemas.openxmlformats.org/officeDocument/2006/relationships/hyperlink" Target="https://gmatclub.com/forum/the-manufacturing-company-has-created-an-advisory-board-to-oversee-the-334671.html" TargetMode="External"/><Relationship Id="rId1065" Type="http://schemas.openxmlformats.org/officeDocument/2006/relationships/hyperlink" Target="https://gmatclub.com/forum/the-recently-discovered-planet-kepler-90i-was-found-via-machine-learni-308680.html" TargetMode="External"/><Relationship Id="rId1272" Type="http://schemas.openxmlformats.org/officeDocument/2006/relationships/hyperlink" Target="https://gmatclub.com/forum/the-dissolution-of-the-firm-chapman-goldman-can-be-interpreted-as-282752.html" TargetMode="External"/><Relationship Id="rId502" Type="http://schemas.openxmlformats.org/officeDocument/2006/relationships/hyperlink" Target="https://gmatclub.com/forum/while-hiring-decisions-for-most-types-of-jobs-are-based-strictly-on-re-338252.html" TargetMode="External"/><Relationship Id="rId947" Type="http://schemas.openxmlformats.org/officeDocument/2006/relationships/hyperlink" Target="https://gmatclub.com/forum/despite-the-controversy-surrounding-the-invention-of-the-telephone-be-318727.html" TargetMode="External"/><Relationship Id="rId1132" Type="http://schemas.openxmlformats.org/officeDocument/2006/relationships/hyperlink" Target="https://gmatclub.com/forum/in-a-move-that-delighted-their-shareholders-as-much-as-distressed-299194.html" TargetMode="External"/><Relationship Id="rId1577" Type="http://schemas.openxmlformats.org/officeDocument/2006/relationships/hyperlink" Target="https://gmatclub.com/forum/proponents-of-the-recent-banking-law-changes-assert-that-72341.html" TargetMode="External"/><Relationship Id="rId76" Type="http://schemas.openxmlformats.org/officeDocument/2006/relationships/hyperlink" Target="https://gmatclub.com/forum/based-on-the-complexity-of-the-orchestration-of-the-human-body-s-vario-366561.html" TargetMode="External"/><Relationship Id="rId807" Type="http://schemas.openxmlformats.org/officeDocument/2006/relationships/hyperlink" Target="https://gmatclub.com/forum/frederick-douglass-belief-in-abraham-lincoln-was-of-him-being-without-327593.html" TargetMode="External"/><Relationship Id="rId1437" Type="http://schemas.openxmlformats.org/officeDocument/2006/relationships/hyperlink" Target="https://gmatclub.com/forum/while-the-eastern-whip-poor-will-a-nocturnal-bird-that-feeds-154181.html" TargetMode="External"/><Relationship Id="rId1644" Type="http://schemas.openxmlformats.org/officeDocument/2006/relationships/hyperlink" Target="https://gmatclub.com/forum/topic63995.html" TargetMode="External"/><Relationship Id="rId1504" Type="http://schemas.openxmlformats.org/officeDocument/2006/relationships/hyperlink" Target="https://www.manhattanprep.com/gmat/onlineexams/cat_disp.cfm?act=IR_Run&amp;IR_Act=cat_rev_Qview&amp;questionid=3291" TargetMode="External"/><Relationship Id="rId292" Type="http://schemas.openxmlformats.org/officeDocument/2006/relationships/hyperlink" Target="https://gmatclub.com/forum/companies-that-used-to-rely-on-voiceover-artists-or-basic-text-to-audi-355841.html" TargetMode="External"/><Relationship Id="rId597" Type="http://schemas.openxmlformats.org/officeDocument/2006/relationships/hyperlink" Target="https://gmatclub.com/forum/since-its-opening-in-1869-the-suez-canal-has-made-transportation-by-w-337776.html" TargetMode="External"/><Relationship Id="rId152" Type="http://schemas.openxmlformats.org/officeDocument/2006/relationships/hyperlink" Target="https://gmatclub.com/forum/while-at-first-glance-a-renaissance-fair-may-look-a-lot-like-a-theme-p-360317.html" TargetMode="External"/><Relationship Id="rId457" Type="http://schemas.openxmlformats.org/officeDocument/2006/relationships/hyperlink" Target="https://gmatclub.com/forum/what-has-often-been-forgotten-about-paine-was-that-after-he-discovere-341262.html" TargetMode="External"/><Relationship Id="rId1087" Type="http://schemas.openxmlformats.org/officeDocument/2006/relationships/hyperlink" Target="https://gmatclub.com/forum/far-from-being-a-modern-dietary-invention-salad-has-a-long-and-distin-305270.html" TargetMode="External"/><Relationship Id="rId1294" Type="http://schemas.openxmlformats.org/officeDocument/2006/relationships/hyperlink" Target="https://gmatclub.com/forum/in-a-chapter-titled-agency-and-pain-the-argument-raised-by-talal-asad-285285.html" TargetMode="External"/><Relationship Id="rId664" Type="http://schemas.openxmlformats.org/officeDocument/2006/relationships/hyperlink" Target="https://gmatclub.com/forum/buying-travel-insurance-before-going-abroad-is-wise-and-doing-it-is-330899.html" TargetMode="External"/><Relationship Id="rId871" Type="http://schemas.openxmlformats.org/officeDocument/2006/relationships/hyperlink" Target="https://gmatclub.com/forum/as-exit-polls-are-used-to-project-the-winners-of-an-election-sometime-320179.html" TargetMode="External"/><Relationship Id="rId969" Type="http://schemas.openxmlformats.org/officeDocument/2006/relationships/hyperlink" Target="https://gmatclub.com/forum/brand-management-in-the-personal-care-industry-like-any-industry-is-319933.html" TargetMode="External"/><Relationship Id="rId1599" Type="http://schemas.openxmlformats.org/officeDocument/2006/relationships/hyperlink" Target="https://gmatclub.com/forum/complied-from-documents-provided-by-several-government-agencies-the-106894.html" TargetMode="External"/><Relationship Id="rId317" Type="http://schemas.openxmlformats.org/officeDocument/2006/relationships/hyperlink" Target="https://gmatclub.com/forum/experiments-with-wild-plant-species-often-seem-to-show-more-productivi-351549.html" TargetMode="External"/><Relationship Id="rId524" Type="http://schemas.openxmlformats.org/officeDocument/2006/relationships/hyperlink" Target="https://gmatclub.com/forum/however-ten-european-nations-have-approved-the-installation-of-cobbles-339330.html" TargetMode="External"/><Relationship Id="rId731" Type="http://schemas.openxmlformats.org/officeDocument/2006/relationships/hyperlink" Target="https://gmatclub.com/forum/the-u-s-centers-for-disease-control-and-prevention-claim-that-washing-329118.html" TargetMode="External"/><Relationship Id="rId1154" Type="http://schemas.openxmlformats.org/officeDocument/2006/relationships/hyperlink" Target="https://gmatclub.com/forum/during-the-charity-walk-a-thon-the-number-of-miles-walked-by-the-fift-301143.html" TargetMode="External"/><Relationship Id="rId1361" Type="http://schemas.openxmlformats.org/officeDocument/2006/relationships/hyperlink" Target="https://gmatclub.com/forum/much-to-the-chagrin-of-citizens-who-enjoyed-such-performances-as-the-287785.html" TargetMode="External"/><Relationship Id="rId1459" Type="http://schemas.openxmlformats.org/officeDocument/2006/relationships/hyperlink" Target="https://gmatclub.com/forum/it-may-someday-be-worthwhile-to-try-to-recover-uranium-from-78153.html" TargetMode="External"/><Relationship Id="rId98" Type="http://schemas.openxmlformats.org/officeDocument/2006/relationships/hyperlink" Target="https://gmatclub.com/forum/works-produced-in-the-murakami-style-of-art-named-after-the-renowned-363215.html" TargetMode="External"/><Relationship Id="rId829" Type="http://schemas.openxmlformats.org/officeDocument/2006/relationships/hyperlink" Target="https://gmatclub.com/forum/azurite-a-carbonate-mineral-also-known-as-chessylite-has-an-exceptio-323557.html" TargetMode="External"/><Relationship Id="rId1014" Type="http://schemas.openxmlformats.org/officeDocument/2006/relationships/hyperlink" Target="https://gmatclub.com/forum/according-to-the-american-psychologist-howard-gardner-the-concept-of-311788.html" TargetMode="External"/><Relationship Id="rId1221" Type="http://schemas.openxmlformats.org/officeDocument/2006/relationships/hyperlink" Target="https://gmatclub.com/forum/camus-broke-with-sartre-in-a-bitter-dispute-over-the-nature-of-282289.html" TargetMode="External"/><Relationship Id="rId1666" Type="http://schemas.openxmlformats.org/officeDocument/2006/relationships/hyperlink" Target="https://gmatclub.com/forum/topic82352.html" TargetMode="External"/><Relationship Id="rId1319" Type="http://schemas.openxmlformats.org/officeDocument/2006/relationships/hyperlink" Target="https://gmatclub.com/forum/dallol-ethiopia-is-one-of-the-world-s-hottest-places-with-a-recorded-286257.html" TargetMode="External"/><Relationship Id="rId1526" Type="http://schemas.openxmlformats.org/officeDocument/2006/relationships/hyperlink" Target="https://gmatclub.com/forum/thelonious-monk-who-was-a-jazz-pianist-and-composer-produced-a-body-47937.html" TargetMode="External"/><Relationship Id="rId25" Type="http://schemas.openxmlformats.org/officeDocument/2006/relationships/hyperlink" Target="https://gmatclub.com/forum/whereas-the-nostrils-of-old-world-monkeys-always-turn-downwards-and-th-368286.html" TargetMode="External"/><Relationship Id="rId174" Type="http://schemas.openxmlformats.org/officeDocument/2006/relationships/hyperlink" Target="https://gmatclub.com/forum/it-is-important-for-one-to-park-their-car-in-a-designated-parking-spor-361458.html" TargetMode="External"/><Relationship Id="rId381" Type="http://schemas.openxmlformats.org/officeDocument/2006/relationships/hyperlink" Target="https://gmatclub.com/forum/since-2007-the-department-of-defense-has-maintained-a-program-designe-349318.html" TargetMode="External"/><Relationship Id="rId241" Type="http://schemas.openxmlformats.org/officeDocument/2006/relationships/hyperlink" Target="https://gmatclub.com/forum/researchers-do-not-yet-know-how-the-direction-in-which-people-gaze-359533.html" TargetMode="External"/><Relationship Id="rId479" Type="http://schemas.openxmlformats.org/officeDocument/2006/relationships/hyperlink" Target="https://gmatclub.com/forum/a-new-influx-of-unprecedented-private-investment-should-create-a-brigh-342729.html" TargetMode="External"/><Relationship Id="rId686" Type="http://schemas.openxmlformats.org/officeDocument/2006/relationships/hyperlink" Target="https://gmatclub.com/forum/in-the-thirties-and-forties-devotees-of-willa-cather-s-maintained-tha-331802.html" TargetMode="External"/><Relationship Id="rId893" Type="http://schemas.openxmlformats.org/officeDocument/2006/relationships/hyperlink" Target="https://gmatclub.com/forum/an-important-stylistic-element-in-dostoevsky-s-novels-is-polyphony-321417.html" TargetMode="External"/><Relationship Id="rId339" Type="http://schemas.openxmlformats.org/officeDocument/2006/relationships/hyperlink" Target="https://gmatclub.com/forum/in-india-fuel-for-household-purposes-such-as-cooking-and-heating-is-352902.html" TargetMode="External"/><Relationship Id="rId546" Type="http://schemas.openxmlformats.org/officeDocument/2006/relationships/hyperlink" Target="https://gmatclub.com/forum/the-port-cities-of-england-in-the-19th-century-saw-a-renaissance-of-sh-340324.html" TargetMode="External"/><Relationship Id="rId753" Type="http://schemas.openxmlformats.org/officeDocument/2006/relationships/hyperlink" Target="https://gmatclub.com/forum/even-after-leaving-their-posts-some-diplomats-may-continue-to-act-lik-330226.html" TargetMode="External"/><Relationship Id="rId1176" Type="http://schemas.openxmlformats.org/officeDocument/2006/relationships/hyperlink" Target="https://gmatclub.com/forum/by-friday-evening-the-proposal-had-been-signed-by-298715.html" TargetMode="External"/><Relationship Id="rId1383" Type="http://schemas.openxmlformats.org/officeDocument/2006/relationships/hyperlink" Target="https://gmatclub.com/forum/wary-of-potential-predators-including-humans-and-prone-to-high-levels-of-anxiety-288552.html" TargetMode="External"/><Relationship Id="rId101" Type="http://schemas.openxmlformats.org/officeDocument/2006/relationships/hyperlink" Target="https://gmatclub.com/forum/fifty-years-ago-ecologists-studying-wolf-recolonization-down-from-363324.html" TargetMode="External"/><Relationship Id="rId406" Type="http://schemas.openxmlformats.org/officeDocument/2006/relationships/hyperlink" Target="https://gmatclub.com/forum/in-1789-the-confederation-congress-formed-after-the-american-revoluti-344754.html" TargetMode="External"/><Relationship Id="rId960" Type="http://schemas.openxmlformats.org/officeDocument/2006/relationships/hyperlink" Target="https://gmatclub.com/forum/although-deciding-the-outcome-of-an-election-by-chance-may-seem-antiqu-319469.html" TargetMode="External"/><Relationship Id="rId1036" Type="http://schemas.openxmlformats.org/officeDocument/2006/relationships/hyperlink" Target="https://gmatclub.com/forum/most-bird-species-sing-despite-lacking-vocal-chords-compenating-with-310830.html" TargetMode="External"/><Relationship Id="rId1243" Type="http://schemas.openxmlformats.org/officeDocument/2006/relationships/hyperlink" Target="https://gmatclub.com/forum/even-today-a-century-after-pasteur-developed-the-first-vaccine-rabies-almost-always-kills-283157.html" TargetMode="External"/><Relationship Id="rId1590" Type="http://schemas.openxmlformats.org/officeDocument/2006/relationships/hyperlink" Target="https://gmatclub.com/forum/researchers-have-explored-the-possibility-that-dolphins-are-able-to-be-23653.html" TargetMode="External"/><Relationship Id="rId1688" Type="http://schemas.openxmlformats.org/officeDocument/2006/relationships/hyperlink" Target="https://gmatclub.com/forum/topic21227.html" TargetMode="External"/><Relationship Id="rId613" Type="http://schemas.openxmlformats.org/officeDocument/2006/relationships/hyperlink" Target="https://gmatclub.com/forum/sensing-vibrations-on-the-ground-s-surface-a-more-concealed-and-secur-333187.html" TargetMode="External"/><Relationship Id="rId820" Type="http://schemas.openxmlformats.org/officeDocument/2006/relationships/hyperlink" Target="https://gmatclub.com/forum/-post-capitalists-have-vehemently-claimed-that-unless-the-unabated-cons-323172.html" TargetMode="External"/><Relationship Id="rId918" Type="http://schemas.openxmlformats.org/officeDocument/2006/relationships/hyperlink" Target="https://gmatclub.com/forum/in-figure-skating-scores-are-based-on-expression-precision-and-innov-317464.html" TargetMode="External"/><Relationship Id="rId1450" Type="http://schemas.openxmlformats.org/officeDocument/2006/relationships/hyperlink" Target="https://gmatclub.com/forum/the-steel-industry-has-changed-radically-over-the-last-two-decades-as-63371.html" TargetMode="External"/><Relationship Id="rId1548" Type="http://schemas.openxmlformats.org/officeDocument/2006/relationships/hyperlink" Target="https://gmatclub.com/forum/recent-findings-lend-strong-support-to-the-theory-that-a-black-hole-li-80587.html" TargetMode="External"/><Relationship Id="rId1103" Type="http://schemas.openxmlformats.org/officeDocument/2006/relationships/hyperlink" Target="https://gmatclub.com/forum/the-endurance-and-consistency-of-baseball-star-cal-ripken-kno-301708.html" TargetMode="External"/><Relationship Id="rId1310" Type="http://schemas.openxmlformats.org/officeDocument/2006/relationships/hyperlink" Target="https://gmatclub.com/forum/the-rivalry-between-apple-a-multinational-technology-company-based-in-285826.html" TargetMode="External"/><Relationship Id="rId1408" Type="http://schemas.openxmlformats.org/officeDocument/2006/relationships/hyperlink" Target="https://gmatclub.com/forum/experts-examining-trends-in-the-housing-market-predict-that-the-number-of-annual-home-289367.html" TargetMode="External"/><Relationship Id="rId47" Type="http://schemas.openxmlformats.org/officeDocument/2006/relationships/hyperlink" Target="https://gmatclub.com/forum/despite-the-fact-that-they-form-the-fifth-largest-desert-of-the-world-369706.html" TargetMode="External"/><Relationship Id="rId1615" Type="http://schemas.openxmlformats.org/officeDocument/2006/relationships/hyperlink" Target="https://gmatclub.com/forum/topic7471.html" TargetMode="External"/><Relationship Id="rId196" Type="http://schemas.openxmlformats.org/officeDocument/2006/relationships/hyperlink" Target="https://gmatclub.com/forum/a-study-comparing-between-climate-data-and-information-about-human-355982.html" TargetMode="External"/><Relationship Id="rId263" Type="http://schemas.openxmlformats.org/officeDocument/2006/relationships/hyperlink" Target="https://gmatclub.com/forum/technical-writing-has-been-around-for-as-long-as-there-have-been-writte-354423.html" TargetMode="External"/><Relationship Id="rId470" Type="http://schemas.openxmlformats.org/officeDocument/2006/relationships/hyperlink" Target="https://gmatclub.com/forum/unlike-franklin-d-roosevelt-s-bootstrap-program-that-helped-to-restar-342224.html" TargetMode="External"/><Relationship Id="rId123" Type="http://schemas.openxmlformats.org/officeDocument/2006/relationships/hyperlink" Target="https://gmatclub.com/forum/a-comic-book-industry-giant-known-for-its-popular-super-powered-chara-364436.html" TargetMode="External"/><Relationship Id="rId330" Type="http://schemas.openxmlformats.org/officeDocument/2006/relationships/hyperlink" Target="https://gmatclub.com/forum/in-a-work-that-is-to-cinema-what-the-wealth-of-nations-is-to-economics-352236.html" TargetMode="External"/><Relationship Id="rId568" Type="http://schemas.openxmlformats.org/officeDocument/2006/relationships/hyperlink" Target="https://gmatclub.com/forum/in-an-uncertain-economy-the-manufacturing-sector-which-includes-ever-336313.html" TargetMode="External"/><Relationship Id="rId775" Type="http://schemas.openxmlformats.org/officeDocument/2006/relationships/hyperlink" Target="https://gmatclub.com/forum/the-chartres-cathedral-situated-about-80-kilometers-outside-of-paris-326193.html" TargetMode="External"/><Relationship Id="rId982" Type="http://schemas.openxmlformats.org/officeDocument/2006/relationships/hyperlink" Target="https://gmatclub.com/forum/it-is-a-common-belief-that-if-one-wants-to-succeed-they-need-to-be-no-316166.html" TargetMode="External"/><Relationship Id="rId1198" Type="http://schemas.openxmlformats.org/officeDocument/2006/relationships/hyperlink" Target="https://gmatclub.com/forum/according-to-united-states-air-force-officials-a-cannon-shooting-281278.html?fl=email" TargetMode="External"/><Relationship Id="rId428" Type="http://schemas.openxmlformats.org/officeDocument/2006/relationships/hyperlink" Target="https://gmatclub.com/forum/despite-all-their-talk-about-pollution-control-large-organisations-ha-346041.html" TargetMode="External"/><Relationship Id="rId635" Type="http://schemas.openxmlformats.org/officeDocument/2006/relationships/hyperlink" Target="https://gmatclub.com/forum/in-the-nazca-region-of-peru-an-area-famous-for-the-nazca-lines-enorm-334305.html" TargetMode="External"/><Relationship Id="rId842" Type="http://schemas.openxmlformats.org/officeDocument/2006/relationships/hyperlink" Target="https://gmatclub.com/forum/the-passage-tomb-at-newgrange-considered-one-of-the-world-s-most-outs-324304.html" TargetMode="External"/><Relationship Id="rId1058" Type="http://schemas.openxmlformats.org/officeDocument/2006/relationships/hyperlink" Target="https://gmatclub.com/forum/in-the-united-states-some-55-percent-of-the-labor-force-308175.html" TargetMode="External"/><Relationship Id="rId1265" Type="http://schemas.openxmlformats.org/officeDocument/2006/relationships/hyperlink" Target="https://gmatclub.com/forum/most-nations-regard-their-airspace-as-extending-upward-as-284234.html" TargetMode="External"/><Relationship Id="rId1472" Type="http://schemas.openxmlformats.org/officeDocument/2006/relationships/hyperlink" Target="https://gmatclub.com/forum/in-1981-children-in-the-united-states-spent-an-average-of-slightly-les-68662.html" TargetMode="External"/><Relationship Id="rId702" Type="http://schemas.openxmlformats.org/officeDocument/2006/relationships/hyperlink" Target="https://gmatclub.com/forum/in-bourgeois-culture-where-it-is-considered-that-running-a-machine-332564.html" TargetMode="External"/><Relationship Id="rId1125" Type="http://schemas.openxmlformats.org/officeDocument/2006/relationships/hyperlink" Target="https://gmatclub.com/forum/a-report-from-the-security-firm-symantec-suggests-that-in-comparison-t-303761.html" TargetMode="External"/><Relationship Id="rId1332" Type="http://schemas.openxmlformats.org/officeDocument/2006/relationships/hyperlink" Target="https://gmatclub.com/forum/the-preeminent-astronomer-carl-sagan-posited-that-the-expansion-of-286725.html" TargetMode="External"/><Relationship Id="rId69" Type="http://schemas.openxmlformats.org/officeDocument/2006/relationships/hyperlink" Target="https://gmatclub.com/forum/just-as-the-economy-and-society-of-the-preindustrial-state-were-radica-366138.html" TargetMode="External"/><Relationship Id="rId1637" Type="http://schemas.openxmlformats.org/officeDocument/2006/relationships/hyperlink" Target="https://gmatclub.com/forum/topic1699.html" TargetMode="External"/><Relationship Id="rId1704" Type="http://schemas.openxmlformats.org/officeDocument/2006/relationships/printerSettings" Target="../printerSettings/printerSettings1.bin"/><Relationship Id="rId285" Type="http://schemas.openxmlformats.org/officeDocument/2006/relationships/hyperlink" Target="https://gmatclub.com/forum/for-hundreds-of-years-origami-was-just-an-art-form-but-with-the-355445.html" TargetMode="External"/><Relationship Id="rId492" Type="http://schemas.openxmlformats.org/officeDocument/2006/relationships/hyperlink" Target="https://gmatclub.com/forum/the-nurses-went-on-strike-to-protest-343471.html" TargetMode="External"/><Relationship Id="rId797" Type="http://schemas.openxmlformats.org/officeDocument/2006/relationships/hyperlink" Target="https://gmatclub.com/forum/neuroscientists-of-today-unlike-30-years-ago-have-access-to-sophisti-327204.html" TargetMode="External"/><Relationship Id="rId145" Type="http://schemas.openxmlformats.org/officeDocument/2006/relationships/hyperlink" Target="https://gmatclub.com/forum/during-the-last-month-researchers-had-narrowed-down-to-two-the-possib-365601.html" TargetMode="External"/><Relationship Id="rId352" Type="http://schemas.openxmlformats.org/officeDocument/2006/relationships/hyperlink" Target="https://gmatclub.com/forum/having-received-a-subpoena-to-appear-in-court-like-a-witness-347749.html" TargetMode="External"/><Relationship Id="rId1287" Type="http://schemas.openxmlformats.org/officeDocument/2006/relationships/hyperlink" Target="https://gmatclub.com/forum/to-achieve-reasonable-statistical-confidence-in-the-results-of-285129.html" TargetMode="External"/><Relationship Id="rId212" Type="http://schemas.openxmlformats.org/officeDocument/2006/relationships/hyperlink" Target="https://gmatclub.com/forum/originally-the-term-diva-was-applied-to-the-leading-female-singer-357036.html" TargetMode="External"/><Relationship Id="rId657" Type="http://schemas.openxmlformats.org/officeDocument/2006/relationships/hyperlink" Target="https://gmatclub.com/forum/the-only-way-to-detect-a-bacterial-infection-from-group-a-streptococcu-335273.html" TargetMode="External"/><Relationship Id="rId864" Type="http://schemas.openxmlformats.org/officeDocument/2006/relationships/hyperlink" Target="https://gmatclub.com/forum/large-amounts-of-moisture-and-darkness-create-ideal-conditions-in-325538.html" TargetMode="External"/><Relationship Id="rId1494" Type="http://schemas.openxmlformats.org/officeDocument/2006/relationships/hyperlink" Target="https://www.manhattanprep.com/gmat/onlineexams/cat_disp.cfm?act=IR_Run&amp;IR_Act=cat_rev_Qview&amp;questionid=3285" TargetMode="External"/><Relationship Id="rId517" Type="http://schemas.openxmlformats.org/officeDocument/2006/relationships/hyperlink" Target="https://gmatclub.com/forum/rather-than-waiting-to-die-oregon-s-right-to-die-339029.html" TargetMode="External"/><Relationship Id="rId724" Type="http://schemas.openxmlformats.org/officeDocument/2006/relationships/hyperlink" Target="https://gmatclub.com/forum/the-chinese-zokor-a-small-rodent-with-a-stocky-build-and-conical-tail-328889.html" TargetMode="External"/><Relationship Id="rId931" Type="http://schemas.openxmlformats.org/officeDocument/2006/relationships/hyperlink" Target="https://gmatclub.com/forum/when-studying-for-the-gmat-one-should-remember-that-one-s-analytical-318049.html" TargetMode="External"/><Relationship Id="rId1147" Type="http://schemas.openxmlformats.org/officeDocument/2006/relationships/hyperlink" Target="https://gmatclub.com/forum/critics-of-the-previous-championship-football-selection-system-felt-t-300594.html" TargetMode="External"/><Relationship Id="rId1354" Type="http://schemas.openxmlformats.org/officeDocument/2006/relationships/hyperlink" Target="https://gmatclub.com/forum/in-the-legal-world-members-of-the-jury-is-sometimes-considered-to-be-the-trier-287467.html" TargetMode="External"/><Relationship Id="rId1561" Type="http://schemas.openxmlformats.org/officeDocument/2006/relationships/hyperlink" Target="https://gmatclub.com/forum/a-study-of-food-resources-in-the-north-pacific-between-1989-and-24302.html" TargetMode="External"/><Relationship Id="rId60" Type="http://schemas.openxmlformats.org/officeDocument/2006/relationships/hyperlink" Target="https://gmatclub.com/forum/amid-the-mountaintops-of-central-asia-on-the-snowy-ranges-shared-by-a-365668.html" TargetMode="External"/><Relationship Id="rId1007" Type="http://schemas.openxmlformats.org/officeDocument/2006/relationships/hyperlink" Target="https://gmatclub.com/forum/art-therapy-and-drama-therapy-which-are-based-in-a-broad-spectrum-of-317212.html" TargetMode="External"/><Relationship Id="rId1214" Type="http://schemas.openxmlformats.org/officeDocument/2006/relationships/hyperlink" Target="https://gmatclub.com/forum/joplin-s-faith-in-his-opera-tremonisha-was-unshakable-in-1911-he-published-the-score-at-his-own-281885.html" TargetMode="External"/><Relationship Id="rId1421" Type="http://schemas.openxmlformats.org/officeDocument/2006/relationships/hyperlink" Target="https://gmatclub.com/forum/an-archaeological-excavation-at-what-might-have-been-a-workshop-where-305954.html" TargetMode="External"/><Relationship Id="rId1659" Type="http://schemas.openxmlformats.org/officeDocument/2006/relationships/hyperlink" Target="https://gmatclub.com/forum/topic85546.html" TargetMode="External"/><Relationship Id="rId1519" Type="http://schemas.openxmlformats.org/officeDocument/2006/relationships/hyperlink" Target="https://gmatclub.com/forum/several-studies-have-found-that-the-coronary-patients-who-exercise-mos-9503.html" TargetMode="External"/><Relationship Id="rId18" Type="http://schemas.openxmlformats.org/officeDocument/2006/relationships/hyperlink" Target="https://gmatclub.com/forum/an-increase-in-the-merchandise-sales-and-a-decrease-in-the-number-of-u-367929.html" TargetMode="External"/><Relationship Id="rId167" Type="http://schemas.openxmlformats.org/officeDocument/2006/relationships/hyperlink" Target="https://gmatclub.com/forum/the-sympathizers-of-the-local-government-are-dominating-political-361155.html" TargetMode="External"/><Relationship Id="rId374" Type="http://schemas.openxmlformats.org/officeDocument/2006/relationships/hyperlink" Target="https://gmatclub.com/forum/no-less-significant-than-international-pressures-are-the-constraints-348985.html" TargetMode="External"/><Relationship Id="rId581" Type="http://schemas.openxmlformats.org/officeDocument/2006/relationships/hyperlink" Target="https://gmatclub.com/forum/latin-america-has-no-single-dominant-spanish-dialect-the-range-of-spa-336982.html" TargetMode="External"/><Relationship Id="rId234" Type="http://schemas.openxmlformats.org/officeDocument/2006/relationships/hyperlink" Target="https://gmatclub.com/forum/running-for-the-bus-jane-s-purse-fell-in-the-mud-358678.html" TargetMode="External"/><Relationship Id="rId679" Type="http://schemas.openxmlformats.org/officeDocument/2006/relationships/hyperlink" Target="https://gmatclub.com/forum/prior-to-the-development-of-this-vaccine-meningitis-and-pneumonia-wer-331470.html" TargetMode="External"/><Relationship Id="rId886" Type="http://schemas.openxmlformats.org/officeDocument/2006/relationships/hyperlink" Target="https://gmatclub.com/forum/good-teamwork-on-the-sports-field-or-in-an-office-can-sometimes-have-321022.html" TargetMode="External"/><Relationship Id="rId2" Type="http://schemas.openxmlformats.org/officeDocument/2006/relationships/hyperlink" Target="https://gmatclub.com/forum/harold-pinter-who-famously-punctuated-his-plays-with-long-silences-340280.html" TargetMode="External"/><Relationship Id="rId441" Type="http://schemas.openxmlformats.org/officeDocument/2006/relationships/hyperlink" Target="https://gmatclub.com/forum/modern-zoos-cater-not-only-to-the-recreational-needs-of-people-but-al-347001.html" TargetMode="External"/><Relationship Id="rId539" Type="http://schemas.openxmlformats.org/officeDocument/2006/relationships/hyperlink" Target="https://gmatclub.com/forum/contrary-to-popular-myth-promulgated-partly-by-greek-classics-and-part-339923.html" TargetMode="External"/><Relationship Id="rId746" Type="http://schemas.openxmlformats.org/officeDocument/2006/relationships/hyperlink" Target="https://gmatclub.com/forum/john-asked-jane-to-help-him-move-the-dining-table-but-she-refused-to-329922.html" TargetMode="External"/><Relationship Id="rId1071" Type="http://schemas.openxmlformats.org/officeDocument/2006/relationships/hyperlink" Target="https://gmatclub.com/forum/last-august-while-clearing-the-field-a-mine-exploded-309292.html" TargetMode="External"/><Relationship Id="rId1169" Type="http://schemas.openxmlformats.org/officeDocument/2006/relationships/hyperlink" Target="https://gmatclub.com/forum/free-radicals-are-highly-reactive-oxygen-rich-molecules-that-contribu-298207.html" TargetMode="External"/><Relationship Id="rId1376" Type="http://schemas.openxmlformats.org/officeDocument/2006/relationships/hyperlink" Target="https://gmatclub.com/forum/in-international-knock-out-tournaments-of-almost-all-sports-the-top-288254.html" TargetMode="External"/><Relationship Id="rId1583" Type="http://schemas.openxmlformats.org/officeDocument/2006/relationships/hyperlink" Target="https://gmatclub.com/forum/though-viewed-from-a-distance-saturn-s-main-rings-may-26398.html" TargetMode="External"/><Relationship Id="rId301" Type="http://schemas.openxmlformats.org/officeDocument/2006/relationships/hyperlink" Target="https://gmatclub.com/forum/in-a-speech-before-the-two-houses-of-congress-the-president-accepted-350723.html" TargetMode="External"/><Relationship Id="rId953" Type="http://schemas.openxmlformats.org/officeDocument/2006/relationships/hyperlink" Target="https://gmatclub.com/forum/the-young-man-was-surprised-to-find-that-his-experience-as-a-tutor-319028.html" TargetMode="External"/><Relationship Id="rId1029" Type="http://schemas.openxmlformats.org/officeDocument/2006/relationships/hyperlink" Target="https://gmatclub.com/forum/in-1997-a-9-0-ruling-from-the-supreme-court-in-reno-v-american-civil-310241.html" TargetMode="External"/><Relationship Id="rId1236" Type="http://schemas.openxmlformats.org/officeDocument/2006/relationships/hyperlink" Target="https://gmatclub.com/forum/freedman-s-survey-showed-that-people-living-in-small-towns-and-rural-a-282882.html" TargetMode="External"/><Relationship Id="rId82" Type="http://schemas.openxmlformats.org/officeDocument/2006/relationships/hyperlink" Target="https://gmatclub.com/forum/written-by-benjamin-nugent-and-published-in-2008-american-nerd-is-a-366746.html" TargetMode="External"/><Relationship Id="rId606" Type="http://schemas.openxmlformats.org/officeDocument/2006/relationships/hyperlink" Target="https://gmatclub.com/forum/the-burning-of-fossil-fuels-and-of-tropical-forests-releases-so-much-c-332988.html" TargetMode="External"/><Relationship Id="rId813" Type="http://schemas.openxmlformats.org/officeDocument/2006/relationships/hyperlink" Target="https://gmatclub.com/forum/because-there-is-no-formal-agreement-does-not-necessarily-mean-that-sc-327949.html" TargetMode="External"/><Relationship Id="rId1443" Type="http://schemas.openxmlformats.org/officeDocument/2006/relationships/hyperlink" Target="https://gmatclub.com/forum/between-1990-and-2000-the-global-economy-grew-more-than-it-did-during-24214.html" TargetMode="External"/><Relationship Id="rId1650" Type="http://schemas.openxmlformats.org/officeDocument/2006/relationships/hyperlink" Target="https://gmatclub.com/forum/topic53973.html" TargetMode="External"/><Relationship Id="rId1303" Type="http://schemas.openxmlformats.org/officeDocument/2006/relationships/hyperlink" Target="https://gmatclub.com/forum/pierre-auguste-renoir-as-opposed-from-artists-such-as-vincent-van-285596.html" TargetMode="External"/><Relationship Id="rId1510" Type="http://schemas.openxmlformats.org/officeDocument/2006/relationships/hyperlink" Target="https://gmatclub.com/forum/the-gyrfalcon-an-arctic-bird-of-prey-has-survived-a-close-brush-with-134552.html" TargetMode="External"/><Relationship Id="rId1608" Type="http://schemas.openxmlformats.org/officeDocument/2006/relationships/hyperlink" Target="https://gmatclub.com/forum/topic48698.html" TargetMode="External"/><Relationship Id="rId189" Type="http://schemas.openxmlformats.org/officeDocument/2006/relationships/hyperlink" Target="https://gmatclub.com/forum/during-the-italian-renaissance-poplar-was-the-most-commonly-used-for-362766.html" TargetMode="External"/><Relationship Id="rId396" Type="http://schemas.openxmlformats.org/officeDocument/2006/relationships/hyperlink" Target="https://gmatclub.com/forum/each-invoice-and-gate-pass-must-have-paid-stamped-over-their-number-344003.html" TargetMode="External"/><Relationship Id="rId256" Type="http://schemas.openxmlformats.org/officeDocument/2006/relationships/hyperlink" Target="https://gmatclub.com/forum/to-avid-video-gamers-video-games-are-similar-to-art-in-doing-354146.html" TargetMode="External"/><Relationship Id="rId463" Type="http://schemas.openxmlformats.org/officeDocument/2006/relationships/hyperlink" Target="https://gmatclub.com/forum/the-changes-that-may-be-part-of-a-general-global-warming-trend-include-341678.html" TargetMode="External"/><Relationship Id="rId670" Type="http://schemas.openxmlformats.org/officeDocument/2006/relationships/hyperlink" Target="https://gmatclub.com/forum/in-the-southern-hemisphere-mild-and-rainy-winters-produce-ideal-breed-331138.html" TargetMode="External"/><Relationship Id="rId1093" Type="http://schemas.openxmlformats.org/officeDocument/2006/relationships/hyperlink" Target="https://gmatclub.com/forum/griffith-s-cameraman-bitzer-was-a-mechanical-wizard-and-what-skill-305818.html" TargetMode="External"/><Relationship Id="rId116" Type="http://schemas.openxmlformats.org/officeDocument/2006/relationships/hyperlink" Target="https://gmatclub.com/forum/although-elephants-are-generally-considered-hairless-animals-both-364154.html" TargetMode="External"/><Relationship Id="rId323" Type="http://schemas.openxmlformats.org/officeDocument/2006/relationships/hyperlink" Target="https://gmatclub.com/forum/carthaginians-are-still-commonly-credited-as-the-ones-who-salted-roman-351829.html" TargetMode="External"/><Relationship Id="rId530" Type="http://schemas.openxmlformats.org/officeDocument/2006/relationships/hyperlink" Target="https://gmatclub.com/forum/the-need-to-foster-allegiances-between-all-the-states-was-recognized-339635.html" TargetMode="External"/><Relationship Id="rId768" Type="http://schemas.openxmlformats.org/officeDocument/2006/relationships/hyperlink" Target="https://gmatclub.com/forum/since-dogs-may-be-attracted-to-alcoholic-beverages-left-out-by-the-mot-325782.html" TargetMode="External"/><Relationship Id="rId975" Type="http://schemas.openxmlformats.org/officeDocument/2006/relationships/hyperlink" Target="https://gmatclub.com/forum/established-in-1945-upon-the-demise-of-the-league-of-nations-the-unit-315763.html" TargetMode="External"/><Relationship Id="rId1160" Type="http://schemas.openxmlformats.org/officeDocument/2006/relationships/hyperlink" Target="https://gmatclub.com/forum/ornithologists-report-that-signs-of-a-predator-in-your-bluebird-houses-297333.html" TargetMode="External"/><Relationship Id="rId1398" Type="http://schemas.openxmlformats.org/officeDocument/2006/relationships/hyperlink" Target="https://gmatclub.com/forum/considered-one-of-the-most-intelligent-of-the-new-world-monkeys-289080.html" TargetMode="External"/><Relationship Id="rId628" Type="http://schemas.openxmlformats.org/officeDocument/2006/relationships/hyperlink" Target="https://gmatclub.com/forum/the-reporter-said-disappointedly-that-the-spokesmen-refuses-to-answer-333947.html" TargetMode="External"/><Relationship Id="rId835" Type="http://schemas.openxmlformats.org/officeDocument/2006/relationships/hyperlink" Target="https://gmatclub.com/forum/on-the-table-is-a-plate-a-fork-and-a-knife-323801.html" TargetMode="External"/><Relationship Id="rId1258" Type="http://schemas.openxmlformats.org/officeDocument/2006/relationships/hyperlink" Target="https://gmatclub.com/forum/during-the-first-one-hundred-fifty-years-of-the-existence-of-this-283832.html" TargetMode="External"/><Relationship Id="rId1465" Type="http://schemas.openxmlformats.org/officeDocument/2006/relationships/hyperlink" Target="https://gmatclub.com/forum/according-to-some-analysts-the-gains-in-the-stock-market-reflect-grow-70645.html" TargetMode="External"/><Relationship Id="rId1672" Type="http://schemas.openxmlformats.org/officeDocument/2006/relationships/hyperlink" Target="https://gmatclub.com/forum/topic83291.html" TargetMode="External"/><Relationship Id="rId1020" Type="http://schemas.openxmlformats.org/officeDocument/2006/relationships/hyperlink" Target="https://gmatclub.com/forum/the-new-model-of-dark-matter-reactivity-hopefully-can-provide-sufficie-312207.html" TargetMode="External"/><Relationship Id="rId1118" Type="http://schemas.openxmlformats.org/officeDocument/2006/relationships/hyperlink" Target="https://gmatclub.com/forum/the-mayor-s-chief-of-staff-explained-that-there-are-a-group-of-visitor-303009.html" TargetMode="External"/><Relationship Id="rId1325" Type="http://schemas.openxmlformats.org/officeDocument/2006/relationships/hyperlink" Target="https://gmatclub.com/forum/despite-some-initial-lack-of-enthusiasm-the-work-of-william-faulkner-286458.html" TargetMode="External"/><Relationship Id="rId1532" Type="http://schemas.openxmlformats.org/officeDocument/2006/relationships/hyperlink" Target="https://gmatclub.com/forum/to-josephine-baker-paris-was-her-home-long-before-it-was-fashionable-64758.html" TargetMode="External"/><Relationship Id="rId902" Type="http://schemas.openxmlformats.org/officeDocument/2006/relationships/hyperlink" Target="https://gmatclub.com/forum/the-company-accountant-has-discovered-severe-discrepancies-in-the-fina-321926.html" TargetMode="External"/><Relationship Id="rId31" Type="http://schemas.openxmlformats.org/officeDocument/2006/relationships/hyperlink" Target="https://gmatclub.com/forum/rap-artists-had-trouble-breaking-into-the-daily-rotation-of-videos-on-368810.html" TargetMode="External"/><Relationship Id="rId180" Type="http://schemas.openxmlformats.org/officeDocument/2006/relationships/hyperlink" Target="https://gmatclub.com/forum/since-the-environmental-consequences-of-engineered-genes-escaping-361964.html" TargetMode="External"/><Relationship Id="rId278" Type="http://schemas.openxmlformats.org/officeDocument/2006/relationships/hyperlink" Target="https://gmatclub.com/forum/over-the-last-six-months-public-and-private-banks-have-loaned-more-355197.html" TargetMode="External"/><Relationship Id="rId485" Type="http://schemas.openxmlformats.org/officeDocument/2006/relationships/hyperlink" Target="https://gmatclub.com/forum/video-game-enthusiasts-emphasize-that-a-handful-of-deaths-from-extende-343197.html" TargetMode="External"/><Relationship Id="rId692" Type="http://schemas.openxmlformats.org/officeDocument/2006/relationships/hyperlink" Target="https://gmatclub.com/forum/beer-lovers-should-be-grateful-to-researchers-at-the-university-of-wes-331968.html" TargetMode="External"/><Relationship Id="rId138" Type="http://schemas.openxmlformats.org/officeDocument/2006/relationships/hyperlink" Target="https://gmatclub.com/forum/abigail-adams-is-still-remembered-nowadays-almost-200-years-after-her-365116.html" TargetMode="External"/><Relationship Id="rId345" Type="http://schemas.openxmlformats.org/officeDocument/2006/relationships/hyperlink" Target="https://gmatclub.com/forum/for-centuries-cartography-the-art-and-science-of-mapmaking-was-th-353386.html" TargetMode="External"/><Relationship Id="rId552" Type="http://schemas.openxmlformats.org/officeDocument/2006/relationships/hyperlink" Target="https://gmatclub.com/forum/the-newly-established-international-criminal-court-brought-charges-aga-335577.html" TargetMode="External"/><Relationship Id="rId997" Type="http://schemas.openxmlformats.org/officeDocument/2006/relationships/hyperlink" Target="https://gmatclub.com/forum/the-philosophical-doctrine-of-incompatibility-posits-an-inherent-irrec-316870.html" TargetMode="External"/><Relationship Id="rId1182" Type="http://schemas.openxmlformats.org/officeDocument/2006/relationships/hyperlink" Target="https://gmatclub.com/forum/the-president-of-the-war-torn-country-argued-that-more-international-296372.html" TargetMode="External"/><Relationship Id="rId205" Type="http://schemas.openxmlformats.org/officeDocument/2006/relationships/hyperlink" Target="https://gmatclub.com/forum/it-is-thought-that-if-cats-were-allowed-to-breed-indiscriminately-mor-356508.html" TargetMode="External"/><Relationship Id="rId412" Type="http://schemas.openxmlformats.org/officeDocument/2006/relationships/hyperlink" Target="https://gmatclub.com/forum/carried-by-strong-winds-the-eruption-of-the-volcano-caused-dust-that-344960.html" TargetMode="External"/><Relationship Id="rId857" Type="http://schemas.openxmlformats.org/officeDocument/2006/relationships/hyperlink" Target="https://gmatclub.com/forum/in-national-and-international-companies-before-developing-a-new-produ-325293.html" TargetMode="External"/><Relationship Id="rId1042" Type="http://schemas.openxmlformats.org/officeDocument/2006/relationships/hyperlink" Target="https://gmatclub.com/forum/einstein-s-theory-of-relativity-holds-that-the-gravity-of-a-massive-bo-311330.html" TargetMode="External"/><Relationship Id="rId1487" Type="http://schemas.openxmlformats.org/officeDocument/2006/relationships/hyperlink" Target="https://gmatclub.com/forum/goldings-most-famous-novel-concerns-little-boys-once-a-105677.html" TargetMode="External"/><Relationship Id="rId1694" Type="http://schemas.openxmlformats.org/officeDocument/2006/relationships/hyperlink" Target="https://gmatclub.com/forum/topic82259.html" TargetMode="External"/><Relationship Id="rId717" Type="http://schemas.openxmlformats.org/officeDocument/2006/relationships/hyperlink" Target="https://gmatclub.com/forum/spacex-was-founded-in-june-2002-by-elon-musk-whose-goal-was-to-build-328289.html" TargetMode="External"/><Relationship Id="rId924" Type="http://schemas.openxmlformats.org/officeDocument/2006/relationships/hyperlink" Target="https://gmatclub.com/forum/according-to-one-nutrition-consultant-healthy-adults-should-not-hesit-317841.html" TargetMode="External"/><Relationship Id="rId1347" Type="http://schemas.openxmlformats.org/officeDocument/2006/relationships/hyperlink" Target="https://gmatclub.com/forum/trevor-baylis-an-accomplished-british-swimmer-who-fell-just-short-of-qualifying-287294.html" TargetMode="External"/><Relationship Id="rId1554" Type="http://schemas.openxmlformats.org/officeDocument/2006/relationships/hyperlink" Target="https://gmatclub.com/forum/the-success-of-the-program-to-eradicate-smallpox-has-stimulated-expert-63049.html" TargetMode="External"/><Relationship Id="rId53" Type="http://schemas.openxmlformats.org/officeDocument/2006/relationships/hyperlink" Target="https://gmatclub.com/forum/the-word-assassin-originating-from-the-arabic-word-hashashin-and-fir-369869.html" TargetMode="External"/><Relationship Id="rId1207" Type="http://schemas.openxmlformats.org/officeDocument/2006/relationships/hyperlink" Target="https://gmatclub.com/forum/researchers-at-cornell-university-have-demonstrated-that-homing-pigeons-can-sense-changes-in-the-earth-s-magnetic-field-281705.html" TargetMode="External"/><Relationship Id="rId1414" Type="http://schemas.openxmlformats.org/officeDocument/2006/relationships/hyperlink" Target="https://gmatclub.com/forum/although-some-doctors-believe-that-the-drug-can-have-positive-effects-289612.html" TargetMode="External"/><Relationship Id="rId1621" Type="http://schemas.openxmlformats.org/officeDocument/2006/relationships/hyperlink" Target="https://gmatclub.com/forum/topic58623.html" TargetMode="External"/><Relationship Id="rId367" Type="http://schemas.openxmlformats.org/officeDocument/2006/relationships/hyperlink" Target="https://gmatclub.com/forum/just-beyond-the-entry-to-the-royal-museum-of-art-visitors-are-greeted-348750.html" TargetMode="External"/><Relationship Id="rId574" Type="http://schemas.openxmlformats.org/officeDocument/2006/relationships/hyperlink" Target="https://gmatclub.com/forum/doctors-sometimes-have-difficulty-diagnosing-viral-pneumonia-because-336598.html" TargetMode="External"/><Relationship Id="rId227" Type="http://schemas.openxmlformats.org/officeDocument/2006/relationships/hyperlink" Target="https://gmatclub.com/forum/anyone-who-undertakes-the-effort-to-study-its-nuances-has-come-358365.html" TargetMode="External"/><Relationship Id="rId781" Type="http://schemas.openxmlformats.org/officeDocument/2006/relationships/hyperlink" Target="https://gmatclub.com/forum/the-zika-and-dengue-viruses-like-virtually-all-mosquito-borne-disease-326515.html" TargetMode="External"/><Relationship Id="rId879" Type="http://schemas.openxmlformats.org/officeDocument/2006/relationships/hyperlink" Target="https://gmatclub.com/forum/if-the-development-of-a-hardier-variety-of-rice-is-successful-the-dam-320593.html" TargetMode="External"/><Relationship Id="rId434" Type="http://schemas.openxmlformats.org/officeDocument/2006/relationships/hyperlink" Target="https://gmatclub.com/forum/according-to-the-american-red-cross-approximately-300-000-homes-were-346563.html" TargetMode="External"/><Relationship Id="rId641" Type="http://schemas.openxmlformats.org/officeDocument/2006/relationships/hyperlink" Target="https://gmatclub.com/forum/although-jane-s-charm-and-beauty-draws-people-to-her-she-is-somewhat-334433.html" TargetMode="External"/><Relationship Id="rId739" Type="http://schemas.openxmlformats.org/officeDocument/2006/relationships/hyperlink" Target="https://gmatclub.com/forum/john-s-hernia-surgery-scheduled-for-tomorrow-will-take-place-only-ne-329506.html" TargetMode="External"/><Relationship Id="rId1064" Type="http://schemas.openxmlformats.org/officeDocument/2006/relationships/hyperlink" Target="https://gmatclub.com/forum/the-mpemba-effect-refers-to-the-fact-that-hot-water-freezes-more-308679.html" TargetMode="External"/><Relationship Id="rId1271" Type="http://schemas.openxmlformats.org/officeDocument/2006/relationships/hyperlink" Target="https://gmatclub.com/forum/among-the-era-s-triumphs-were-the-civil-rights-act-of-1964-barring-281764.html" TargetMode="External"/><Relationship Id="rId1369" Type="http://schemas.openxmlformats.org/officeDocument/2006/relationships/hyperlink" Target="https://gmatclub.com/forum/winners-of-the-crafts-prize-three-who-are-ceramists-will-display-the-288030.html" TargetMode="External"/><Relationship Id="rId1576" Type="http://schemas.openxmlformats.org/officeDocument/2006/relationships/hyperlink" Target="https://gmatclub.com/forum/a-higher-interest-rate-is-only-one-of-the-factors-albeit-an-important-83528.html" TargetMode="External"/><Relationship Id="rId501" Type="http://schemas.openxmlformats.org/officeDocument/2006/relationships/hyperlink" Target="https://gmatclub.com/forum/the-presence-of-mysterious-paintings-in-a-cave-located-outside-columbi-343989.html" TargetMode="External"/><Relationship Id="rId946" Type="http://schemas.openxmlformats.org/officeDocument/2006/relationships/hyperlink" Target="https://gmatclub.com/forum/the-audience-in-soccer-matches-are-oftentimes-hard-to-control-318726.html" TargetMode="External"/><Relationship Id="rId1131" Type="http://schemas.openxmlformats.org/officeDocument/2006/relationships/hyperlink" Target="https://gmatclub.com/forum/experts-predict-that-the-increasing-levels-of-air-pollution-in-beijing-299193.html" TargetMode="External"/><Relationship Id="rId1229" Type="http://schemas.openxmlformats.org/officeDocument/2006/relationships/hyperlink" Target="https://gmatclub.com/forum/there-has-been-a-30-to-40-fold-increase-in-the-incidence-of-131129.html" TargetMode="External"/><Relationship Id="rId75" Type="http://schemas.openxmlformats.org/officeDocument/2006/relationships/hyperlink" Target="https://gmatclub.com/forum/to-store-large-funds-over-a-long-period-of-time-in-a-savings-account-366385.html" TargetMode="External"/><Relationship Id="rId806" Type="http://schemas.openxmlformats.org/officeDocument/2006/relationships/hyperlink" Target="https://gmatclub.com/forum/like-other-famous-pioneers-of-science-rudolph-virchow-rejected-profes-327592.html" TargetMode="External"/><Relationship Id="rId1436" Type="http://schemas.openxmlformats.org/officeDocument/2006/relationships/hyperlink" Target="https://gmatclub.com/forum/an-array-of-tax-incentives-has-led-to-a-boom-in-the-construction-of-ne-56809.html" TargetMode="External"/><Relationship Id="rId1643" Type="http://schemas.openxmlformats.org/officeDocument/2006/relationships/hyperlink" Target="https://gmatclub.com/forum/topic65018.html" TargetMode="External"/><Relationship Id="rId1503" Type="http://schemas.openxmlformats.org/officeDocument/2006/relationships/hyperlink" Target="https://www.manhattanprep.com/gmat/onlineexams/cat_disp.cfm?act=IR_Run&amp;IR_Act=cat_rev_Qview&amp;questionid=2720" TargetMode="External"/><Relationship Id="rId291" Type="http://schemas.openxmlformats.org/officeDocument/2006/relationships/hyperlink" Target="https://gmatclub.com/forum/according-to-new-studies-the-prospect-of-earth-getting-hit-by-a-comet-355840.html" TargetMode="External"/><Relationship Id="rId151" Type="http://schemas.openxmlformats.org/officeDocument/2006/relationships/hyperlink" Target="https://gmatclub.com/forum/the-implication-of-the-overlap-between-areas-of-the-brain-responsible-360315.html" TargetMode="External"/><Relationship Id="rId389" Type="http://schemas.openxmlformats.org/officeDocument/2006/relationships/hyperlink" Target="https://gmatclub.com/forum/despite-rising-interest-rates-real-estate-sales-in-the-neighborhood-349617.html" TargetMode="External"/><Relationship Id="rId596" Type="http://schemas.openxmlformats.org/officeDocument/2006/relationships/hyperlink" Target="https://gmatclub.com/forum/efforts-to-stabilize-the-political-and-social-climate-of-colombia-have-337775.html" TargetMode="External"/><Relationship Id="rId249" Type="http://schemas.openxmlformats.org/officeDocument/2006/relationships/hyperlink" Target="https://gmatclub.com/forum/every-healthy-cell-of-the-human-body-contains-46-chromosomes-of-dna-in-353757.html" TargetMode="External"/><Relationship Id="rId456" Type="http://schemas.openxmlformats.org/officeDocument/2006/relationships/hyperlink" Target="https://gmatclub.com/forum/as-the-zoologist-can-reconstruct-an-entire-skeleton-from-a-jawbone-or-341260.html" TargetMode="External"/><Relationship Id="rId663" Type="http://schemas.openxmlformats.org/officeDocument/2006/relationships/hyperlink" Target="https://gmatclub.com/forum/with-only-seven-percent-of-the-jobs-finance-insurance-and-real-esta-330910.html" TargetMode="External"/><Relationship Id="rId870" Type="http://schemas.openxmlformats.org/officeDocument/2006/relationships/hyperlink" Target="https://gmatclub.com/forum/although-the-organizers-of-the-famous-english-rock-festival-glass-town-320178.html" TargetMode="External"/><Relationship Id="rId1086" Type="http://schemas.openxmlformats.org/officeDocument/2006/relationships/hyperlink" Target="https://gmatclub.com/forum/myrtle-beach-is-well-known-for-its-large-waves-and-choppy-surf-but-st-305269.html" TargetMode="External"/><Relationship Id="rId1293" Type="http://schemas.openxmlformats.org/officeDocument/2006/relationships/hyperlink" Target="https://gmatclub.com/forum/men-are-at-greater-risk-of-developing-any-of-asthma-diabetes-285283.html" TargetMode="External"/><Relationship Id="rId109" Type="http://schemas.openxmlformats.org/officeDocument/2006/relationships/hyperlink" Target="https://gmatclub.com/forum/in-a-recent-report-the-world-nuclear-association-stated-363940.html" TargetMode="External"/><Relationship Id="rId316" Type="http://schemas.openxmlformats.org/officeDocument/2006/relationships/hyperlink" Target="https://gmatclub.com/forum/dreading-another-trip-to-the-cat-clinic-her-veterinarian-was-persuade-351389.html" TargetMode="External"/><Relationship Id="rId523" Type="http://schemas.openxmlformats.org/officeDocument/2006/relationships/hyperlink" Target="https://gmatclub.com/forum/many-literary-critics-consider-james-joyce-s-ulysses-1922-a-novel-339269.html" TargetMode="External"/><Relationship Id="rId968" Type="http://schemas.openxmlformats.org/officeDocument/2006/relationships/hyperlink" Target="https://gmatclub.com/forum/inspired-by-the-circumstances-he-witnessed-and-documented-during-the-p-319932.html" TargetMode="External"/><Relationship Id="rId1153" Type="http://schemas.openxmlformats.org/officeDocument/2006/relationships/hyperlink" Target="https://gmatclub.com/forum/using-the-fujita-scale-a-tornado-s-intensity-can-be-rated-on-a-scale-301142.html" TargetMode="External"/><Relationship Id="rId1598" Type="http://schemas.openxmlformats.org/officeDocument/2006/relationships/hyperlink" Target="https://gmatclub.com/forum/the-public-s-widespread-belief-in-the-existence-of-ufos-and-their-gene-33953.html" TargetMode="External"/><Relationship Id="rId97" Type="http://schemas.openxmlformats.org/officeDocument/2006/relationships/hyperlink" Target="https://gmatclub.com/forum/just-as-people-move-their-hands-as-they-talk-dolphins-communicate-363214.html" TargetMode="External"/><Relationship Id="rId730" Type="http://schemas.openxmlformats.org/officeDocument/2006/relationships/hyperlink" Target="https://gmatclub.com/forum/although-jane-kept-up-appearances-and-seemed-to-be-fine-the-deciding-329117.html" TargetMode="External"/><Relationship Id="rId828" Type="http://schemas.openxmlformats.org/officeDocument/2006/relationships/hyperlink" Target="https://gmatclub.com/forum/however-promptly-the-company-responds-to-the-recent-decline-in-sales-323556.html" TargetMode="External"/><Relationship Id="rId1013" Type="http://schemas.openxmlformats.org/officeDocument/2006/relationships/hyperlink" Target="https://gmatclub.com/forum/president-carter-urged-that-women-as-well-as-men-317422.html" TargetMode="External"/><Relationship Id="rId1360" Type="http://schemas.openxmlformats.org/officeDocument/2006/relationships/hyperlink" Target="https://gmatclub.com/forum/the-board-voted-monday-to-purchase-new-offices-overseas-and-if-the-executives-287703.html" TargetMode="External"/><Relationship Id="rId1458" Type="http://schemas.openxmlformats.org/officeDocument/2006/relationships/hyperlink" Target="https://gmatclub.com/forum/the-discovery-that-earths-inner-core-rotates-independently-of-and-more-105144.html" TargetMode="External"/><Relationship Id="rId1665" Type="http://schemas.openxmlformats.org/officeDocument/2006/relationships/hyperlink" Target="https://gmatclub.com/forum/topic81311.html" TargetMode="External"/><Relationship Id="rId1220" Type="http://schemas.openxmlformats.org/officeDocument/2006/relationships/hyperlink" Target="https://gmatclub.com/forum/in-1980-the-united-states-exported-twice-as-much-of-its-national-output-of-goods-as-they-had-in-282187.html" TargetMode="External"/><Relationship Id="rId1318" Type="http://schemas.openxmlformats.org/officeDocument/2006/relationships/hyperlink" Target="https://gmatclub.com/forum/in-nathanial-philbrick-s-book-mayflower-the-author-attempts-to-describe-286167.html" TargetMode="External"/><Relationship Id="rId1525" Type="http://schemas.openxmlformats.org/officeDocument/2006/relationships/hyperlink" Target="https://gmatclub.com/forum/as-an-actress-and-more-importantly-as-a-teacher-of-acting-stella-20808.html" TargetMode="External"/><Relationship Id="rId24" Type="http://schemas.openxmlformats.org/officeDocument/2006/relationships/hyperlink" Target="https://gmatclub.com/forum/while-scholars-debate-the-significance-of-social-and-economic-factors-368108.html" TargetMode="External"/><Relationship Id="rId173" Type="http://schemas.openxmlformats.org/officeDocument/2006/relationships/hyperlink" Target="https://gmatclub.com/forum/the-management-of-the-great-taj-mahal-monument-in-india-requests-that-361459.html" TargetMode="External"/><Relationship Id="rId380" Type="http://schemas.openxmlformats.org/officeDocument/2006/relationships/hyperlink" Target="https://gmatclub.com/forum/the-c-e-o-of-the-nation-s-largest-real-estate-company-has-announced-349314.html" TargetMode="External"/><Relationship Id="rId240" Type="http://schemas.openxmlformats.org/officeDocument/2006/relationships/hyperlink" Target="https://gmatclub.com/forum/manipulating-ecosystems-to-wipe-out-disease-carrying-mosquitoes-seems-359530.html" TargetMode="External"/><Relationship Id="rId478" Type="http://schemas.openxmlformats.org/officeDocument/2006/relationships/hyperlink" Target="https://gmatclub.com/forum/rules-governing-participation-in-a-new-extreme-sports-fantasy-camp-req-342730.html" TargetMode="External"/><Relationship Id="rId685" Type="http://schemas.openxmlformats.org/officeDocument/2006/relationships/hyperlink" Target="https://gmatclub.com/forum/if-the-current-attitude-continues-daily-life-on-earth-will-be-signifi-331657.html" TargetMode="External"/><Relationship Id="rId892" Type="http://schemas.openxmlformats.org/officeDocument/2006/relationships/hyperlink" Target="https://gmatclub.com/forum/in-the-1880-s-new-steamships-made-it-possible-to-bring-cheap-wheat-and-321416.html" TargetMode="External"/><Relationship Id="rId100" Type="http://schemas.openxmlformats.org/officeDocument/2006/relationships/hyperlink" Target="https://gmatclub.com/forum/every-patent-application-is-evaluated-before-it-is-decided-whether-363227.html" TargetMode="External"/><Relationship Id="rId338" Type="http://schemas.openxmlformats.org/officeDocument/2006/relationships/hyperlink" Target="https://gmatclub.com/forum/exploring-the-depths-of-the-mariana-trench-researchers-have-identifie-352883.html" TargetMode="External"/><Relationship Id="rId545" Type="http://schemas.openxmlformats.org/officeDocument/2006/relationships/hyperlink" Target="https://gmatclub.com/forum/the-mountain-climber-s-decision-to-abandon-his-friend-on-the-slope-340317.html" TargetMode="External"/><Relationship Id="rId752" Type="http://schemas.openxmlformats.org/officeDocument/2006/relationships/hyperlink" Target="https://gmatclub.com/forum/when-a-corporation-exploits-loopholes-in-financial-regulations-in-orde-330225.html" TargetMode="External"/><Relationship Id="rId1175" Type="http://schemas.openxmlformats.org/officeDocument/2006/relationships/hyperlink" Target="https://gmatclub.com/forum/using-the-pretext-of-reviving-the-flagging-economy-several-measures-298711.html" TargetMode="External"/><Relationship Id="rId1382" Type="http://schemas.openxmlformats.org/officeDocument/2006/relationships/hyperlink" Target="https://gmatclub.com/forum/according-to-scientists-at-the-american-museum-of-natural-history-270999.html" TargetMode="External"/><Relationship Id="rId405" Type="http://schemas.openxmlformats.org/officeDocument/2006/relationships/hyperlink" Target="https://gmatclub.com/forum/the-rise-in-the-level-of-pollutants-in-the-yangtze-river-is-almost-equ-344576.html" TargetMode="External"/><Relationship Id="rId612" Type="http://schemas.openxmlformats.org/officeDocument/2006/relationships/hyperlink" Target="https://gmatclub.com/forum/smoking-as-well-as-obesity-are-leading-risk-factors-for-heart-attack-333186.html" TargetMode="External"/><Relationship Id="rId1035" Type="http://schemas.openxmlformats.org/officeDocument/2006/relationships/hyperlink" Target="https://gmatclub.com/forum/as-vital-as-their-igloos-which-permit-the-innuits-to-live-in-reasonab-310673.html" TargetMode="External"/><Relationship Id="rId1242" Type="http://schemas.openxmlformats.org/officeDocument/2006/relationships/hyperlink" Target="https://gmatclub.com/forum/although-one-link-in-the-chain-was-demonstrated-to-be-weak-but-not-su-138515.html" TargetMode="External"/><Relationship Id="rId1687" Type="http://schemas.openxmlformats.org/officeDocument/2006/relationships/hyperlink" Target="https://gmatclub.com/forum/topic85884.html" TargetMode="External"/><Relationship Id="rId917" Type="http://schemas.openxmlformats.org/officeDocument/2006/relationships/hyperlink" Target="https://gmatclub.com/forum/being-that-she-was-a-divorced-woman-whose-academic-qualifications-did-322705.html" TargetMode="External"/><Relationship Id="rId1102" Type="http://schemas.openxmlformats.org/officeDocument/2006/relationships/hyperlink" Target="https://gmatclub.com/forum/the-closing-of-the-recreation-center-has-been-strongly-protested-becau-302775.html" TargetMode="External"/><Relationship Id="rId1547" Type="http://schemas.openxmlformats.org/officeDocument/2006/relationships/hyperlink" Target="https://gmatclub.com/forum/more-than-fifty-years-after-the-second-world-war-a-number-of-african-189621.html" TargetMode="External"/><Relationship Id="rId46" Type="http://schemas.openxmlformats.org/officeDocument/2006/relationships/hyperlink" Target="https://gmatclub.com/forum/there-is-a-difference-in-the-way-the-term-turnover-and-the-term-369526.html" TargetMode="External"/><Relationship Id="rId1407" Type="http://schemas.openxmlformats.org/officeDocument/2006/relationships/hyperlink" Target="https://gmatclub.com/forum/published-every-year-since-1818-the-farmers-almanac-contains-forecasts-about-the-weather-289366.html" TargetMode="External"/><Relationship Id="rId1614" Type="http://schemas.openxmlformats.org/officeDocument/2006/relationships/hyperlink" Target="https://gmatclub.com/forum/topic48270.html" TargetMode="External"/><Relationship Id="rId195" Type="http://schemas.openxmlformats.org/officeDocument/2006/relationships/hyperlink" Target="https://gmatclub.com/forum/despite-widespread-research-on-the-benefits-of-consuming-genetically-355981.html" TargetMode="External"/><Relationship Id="rId262" Type="http://schemas.openxmlformats.org/officeDocument/2006/relationships/hyperlink" Target="https://gmatclub.com/forum/smoking-as-well-as-obesity-are-leading-risk-factors-for-heart-attack-354329.html" TargetMode="External"/><Relationship Id="rId567" Type="http://schemas.openxmlformats.org/officeDocument/2006/relationships/hyperlink" Target="https://gmatclub.com/forum/registered-brokerage-firms-have-been-required-to-record-details-of-all-336160.html" TargetMode="External"/><Relationship Id="rId1197" Type="http://schemas.openxmlformats.org/officeDocument/2006/relationships/hyperlink" Target="https://gmatclub.com/forum/few-people-realize-that-the-chance-of-accidental-injury-or-death-may-281275.html?fl=email" TargetMode="External"/><Relationship Id="rId122" Type="http://schemas.openxmlformats.org/officeDocument/2006/relationships/hyperlink" Target="https://gmatclub.com/forum/a-common-misconception-held-by-consumers-is-that-the-higher-the-price-364435.html" TargetMode="External"/><Relationship Id="rId774" Type="http://schemas.openxmlformats.org/officeDocument/2006/relationships/hyperlink" Target="https://gmatclub.com/forum/the-clean-tech-industry-concerned-with-renewable-resources-and-relate-326192.html" TargetMode="External"/><Relationship Id="rId981" Type="http://schemas.openxmlformats.org/officeDocument/2006/relationships/hyperlink" Target="https://gmatclub.com/forum/john-loves-jane-because-of-the-fact-that-she-is-kind-316034.html" TargetMode="External"/><Relationship Id="rId1057" Type="http://schemas.openxmlformats.org/officeDocument/2006/relationships/hyperlink" Target="https://gmatclub.com/forum/the-poetry-of-george-herbert-is-regarded-by-many-critics-as-equal-i-307910.html" TargetMode="External"/><Relationship Id="rId427" Type="http://schemas.openxmlformats.org/officeDocument/2006/relationships/hyperlink" Target="https://gmatclub.com/forum/china-s-views-of-stem-cell-treatment-which-do-not-place-as-much-signi-346036.html" TargetMode="External"/><Relationship Id="rId634" Type="http://schemas.openxmlformats.org/officeDocument/2006/relationships/hyperlink" Target="https://gmatclub.com/forum/the-development-of-increasingly-accurate-representations-of-the-visual-334304.html" TargetMode="External"/><Relationship Id="rId841" Type="http://schemas.openxmlformats.org/officeDocument/2006/relationships/hyperlink" Target="https://gmatclub.com/forum/the-business-of-harvesting-ice-during-winter-and-storing-it-for-use-in-324182.html" TargetMode="External"/><Relationship Id="rId1264" Type="http://schemas.openxmlformats.org/officeDocument/2006/relationships/hyperlink" Target="https://gmatclub.com/forum/as-more-and-more-people-invest-their-money-in-savings-certificates-or-284153.html" TargetMode="External"/><Relationship Id="rId1471" Type="http://schemas.openxmlformats.org/officeDocument/2006/relationships/hyperlink" Target="https://gmatclub.com/forum/a-1972-agreement-between-canada-and-the-united-states-reduced-252000.html" TargetMode="External"/><Relationship Id="rId1569" Type="http://schemas.openxmlformats.org/officeDocument/2006/relationships/hyperlink" Target="https://gmatclub.com/forum/a-south-american-bird-that-forages-for-winged-termites-and-138044.html" TargetMode="External"/><Relationship Id="rId701" Type="http://schemas.openxmlformats.org/officeDocument/2006/relationships/hyperlink" Target="https://gmatclub.com/forum/in-some-cultures-eating-without-utensils-is-considered-not-appropriat-332353.html" TargetMode="External"/><Relationship Id="rId939" Type="http://schemas.openxmlformats.org/officeDocument/2006/relationships/hyperlink" Target="https://gmatclub.com/forum/during-the-process-of-photosynthesis-some-of-the-light-energy-absorbe-318376.html" TargetMode="External"/><Relationship Id="rId1124" Type="http://schemas.openxmlformats.org/officeDocument/2006/relationships/hyperlink" Target="https://gmatclub.com/forum/at-the-springfield-museum-of-art-each-painting-and-sculpture-some-pu-303567.html" TargetMode="External"/><Relationship Id="rId1331" Type="http://schemas.openxmlformats.org/officeDocument/2006/relationships/hyperlink" Target="https://gmatclub.com/forum/although-the-plaintiff-had-been-planning-to-call-mr-hoff-as-a-witness-286724.html" TargetMode="External"/><Relationship Id="rId68" Type="http://schemas.openxmlformats.org/officeDocument/2006/relationships/hyperlink" Target="https://gmatclub.com/forum/the-big-dog-bit-john-whose-paws-are-black-and-white-366041.html" TargetMode="External"/><Relationship Id="rId1429" Type="http://schemas.openxmlformats.org/officeDocument/2006/relationships/hyperlink" Target="https://gmatclub.com/forum/according-to-a-survey-of-graduating-medical-students-conducted-by-asso-80793.html" TargetMode="External"/><Relationship Id="rId1636" Type="http://schemas.openxmlformats.org/officeDocument/2006/relationships/hyperlink" Target="https://gmatclub.com/forum/topic2764.html" TargetMode="External"/><Relationship Id="rId1703" Type="http://schemas.openxmlformats.org/officeDocument/2006/relationships/hyperlink" Target="https://gmatclub.com/forum/topic36901.html" TargetMode="External"/><Relationship Id="rId284" Type="http://schemas.openxmlformats.org/officeDocument/2006/relationships/hyperlink" Target="https://gmatclub.com/forum/while-adipose-tissue-normal-white-fat-accounts-for-most-of-the-fat-in-355444.html" TargetMode="External"/><Relationship Id="rId491" Type="http://schemas.openxmlformats.org/officeDocument/2006/relationships/hyperlink" Target="https://gmatclub.com/forum/three-of-the-most-encouraging-ideas-to-extend-the-life-of-satellites-343415.html" TargetMode="External"/><Relationship Id="rId144" Type="http://schemas.openxmlformats.org/officeDocument/2006/relationships/hyperlink" Target="https://gmatclub.com/forum/an-academic-institution-that-has-granted-tenure-to-one-of-its-employee-365482.html" TargetMode="External"/><Relationship Id="rId589" Type="http://schemas.openxmlformats.org/officeDocument/2006/relationships/hyperlink" Target="https://gmatclub.com/forum/the-belief-that-whales-were-terrestrial-mammals-that-transitioned-into-337393.html" TargetMode="External"/><Relationship Id="rId796" Type="http://schemas.openxmlformats.org/officeDocument/2006/relationships/hyperlink" Target="https://gmatclub.com/forum/internet-usage-has-become-so-pervasive-in-virtually-every-aspect-of-da-327203.html" TargetMode="External"/><Relationship Id="rId351" Type="http://schemas.openxmlformats.org/officeDocument/2006/relationships/hyperlink" Target="https://gmatclub.com/forum/the-16-5-ton-bell-known-as-great-paul-rang-traditionally-at-one-o-cl-347748.html" TargetMode="External"/><Relationship Id="rId449" Type="http://schemas.openxmlformats.org/officeDocument/2006/relationships/hyperlink" Target="https://gmatclub.com/forum/democrats-views-which-favor-progressive-taxation-and-a-liberal-340778.html" TargetMode="External"/><Relationship Id="rId656" Type="http://schemas.openxmlformats.org/officeDocument/2006/relationships/hyperlink" Target="https://gmatclub.com/forum/dr-joel-fuhrman-is-one-of-the-leading-nutritionists-who-recommend-tha-335274.html" TargetMode="External"/><Relationship Id="rId863" Type="http://schemas.openxmlformats.org/officeDocument/2006/relationships/hyperlink" Target="https://gmatclub.com/forum/the-greek-mathematician-archimedes-is-most-famous-for-discovering-that-325447.html" TargetMode="External"/><Relationship Id="rId1079" Type="http://schemas.openxmlformats.org/officeDocument/2006/relationships/hyperlink" Target="https://gmatclub.com/forum/one-important-aspect-of-haydn-s-genius-lays-in-his-sense-of-the-energy-304539.html" TargetMode="External"/><Relationship Id="rId1286" Type="http://schemas.openxmlformats.org/officeDocument/2006/relationships/hyperlink" Target="https://gmatclub.com/forum/the-coast-guard-recently-redesigned-channel-markers-in-the-chesapeake-bay-284986.html" TargetMode="External"/><Relationship Id="rId1493" Type="http://schemas.openxmlformats.org/officeDocument/2006/relationships/hyperlink" Target="https://www.manhattanprep.com/gmat/onlineexams/cat_disp.cfm?act=IR_Run&amp;IR_Act=cat_rev_Qview&amp;questionid=205" TargetMode="External"/><Relationship Id="rId211" Type="http://schemas.openxmlformats.org/officeDocument/2006/relationships/hyperlink" Target="https://gmatclub.com/forum/developed-in-the-1940s-by-two-researchers-at-the-university-of-pennsyl-357035.html" TargetMode="External"/><Relationship Id="rId309" Type="http://schemas.openxmlformats.org/officeDocument/2006/relationships/hyperlink" Target="https://gmatclub.com/forum/when-a-tunnel-providing-water-to-the-city-of-bogota-colombia-351102.html" TargetMode="External"/><Relationship Id="rId516" Type="http://schemas.openxmlformats.org/officeDocument/2006/relationships/hyperlink" Target="https://gmatclub.com/forum/the-private-lending-sector-has-8-billion-in-student-339030.html" TargetMode="External"/><Relationship Id="rId1146" Type="http://schemas.openxmlformats.org/officeDocument/2006/relationships/hyperlink" Target="https://gmatclub.com/forum/president-ronald-reagan-met-with-transportation-secretary-drew-lewis-a-300445.html" TargetMode="External"/><Relationship Id="rId723" Type="http://schemas.openxmlformats.org/officeDocument/2006/relationships/hyperlink" Target="https://gmatclub.com/forum/tom-waits-whose-albums-have-been-critically-acclaimed-has-filed-seve-328674.html" TargetMode="External"/><Relationship Id="rId930" Type="http://schemas.openxmlformats.org/officeDocument/2006/relationships/hyperlink" Target="https://gmatclub.com/forum/digitally-downloads-are-greatly-affecting-the-music-industry-an-unpre-318048.html" TargetMode="External"/><Relationship Id="rId1006" Type="http://schemas.openxmlformats.org/officeDocument/2006/relationships/hyperlink" Target="https://gmatclub.com/forum/a-common-misconception-is-that-if-a-gmat-test-taker-does-not-have-supe-317211.html" TargetMode="External"/><Relationship Id="rId1353" Type="http://schemas.openxmlformats.org/officeDocument/2006/relationships/hyperlink" Target="https://gmatclub.com/forum/working-to-support-their-family-and-pay-off-their-homes-it-is-unfortunate-that-many-287466.html" TargetMode="External"/><Relationship Id="rId1560" Type="http://schemas.openxmlformats.org/officeDocument/2006/relationships/hyperlink" Target="https://gmatclub.com/forum/there-are-no-legal-limits-as-there-are-for-cod-and-haddock-on-the-si-137187.html" TargetMode="External"/><Relationship Id="rId1658" Type="http://schemas.openxmlformats.org/officeDocument/2006/relationships/hyperlink" Target="https://gmatclub.com/forum/topic64984.html" TargetMode="External"/><Relationship Id="rId1213" Type="http://schemas.openxmlformats.org/officeDocument/2006/relationships/hyperlink" Target="https://gmatclub.com/forum/unlike-the-acid-smoke-of-cigarettes-pipe-tobacco-cured-by-age-old-methods-yields-an-alkaline-smoke-281884.html" TargetMode="External"/><Relationship Id="rId1420" Type="http://schemas.openxmlformats.org/officeDocument/2006/relationships/hyperlink" Target="https://gmatclub.com/forum/just-as-people-move-their-hands-as-they-talk-dolphins-communicate-363214.html" TargetMode="External"/><Relationship Id="rId1518" Type="http://schemas.openxmlformats.org/officeDocument/2006/relationships/hyperlink" Target="https://gmatclub.com/forum/new-hardy-varieties-of-rice-show-promise-of-producing-high-yields-with-46982.html" TargetMode="External"/><Relationship Id="rId17" Type="http://schemas.openxmlformats.org/officeDocument/2006/relationships/hyperlink" Target="https://gmatclub.com/forum/birds-of-prey-have-an-average-wingspan-of-three-feet-367928.html" TargetMode="External"/><Relationship Id="rId166" Type="http://schemas.openxmlformats.org/officeDocument/2006/relationships/hyperlink" Target="https://gmatclub.com/forum/the-u-s-centers-for-disease-control-and-prevention-claim-that-washing-360927.html" TargetMode="External"/><Relationship Id="rId373" Type="http://schemas.openxmlformats.org/officeDocument/2006/relationships/hyperlink" Target="https://gmatclub.com/forum/the-united-states-trade-deficit-with-china-rose-in-2003-to-123-billi-348986.html" TargetMode="External"/><Relationship Id="rId580" Type="http://schemas.openxmlformats.org/officeDocument/2006/relationships/hyperlink" Target="https://gmatclub.com/forum/surveys-indicate-that-feelings-of-happiness-and-satisfaction-are-relat-336981.html" TargetMode="External"/><Relationship Id="rId1" Type="http://schemas.openxmlformats.org/officeDocument/2006/relationships/hyperlink" Target="https://gmatclub.com/forum/search.php?view=search_tags" TargetMode="External"/><Relationship Id="rId233" Type="http://schemas.openxmlformats.org/officeDocument/2006/relationships/hyperlink" Target="https://gmatclub.com/forum/john-first-fell-in-love-when-he-saw-a-woman-sitting-on-a-bench-in-the-358679.html" TargetMode="External"/><Relationship Id="rId440" Type="http://schemas.openxmlformats.org/officeDocument/2006/relationships/hyperlink" Target="https://gmatclub.com/forum/one-of-the-artefacts-that-have-been-excavated-from-the-recently-discov-347002.html" TargetMode="External"/><Relationship Id="rId678" Type="http://schemas.openxmlformats.org/officeDocument/2006/relationships/hyperlink" Target="https://gmatclub.com/forum/using-a-laparoscope-ovaries-can-be-removed-without-opening-the-abdome-331469.html" TargetMode="External"/><Relationship Id="rId885" Type="http://schemas.openxmlformats.org/officeDocument/2006/relationships/hyperlink" Target="https://gmatclub.com/forum/hitachi-s-first-product-was-a-5-horsepower-electric-induction-motor-320930.html" TargetMode="External"/><Relationship Id="rId1070" Type="http://schemas.openxmlformats.org/officeDocument/2006/relationships/hyperlink" Target="https://gmatclub.com/forum/according-to-the-report-of-the-un-conference-on-desertification-309291.html" TargetMode="External"/><Relationship Id="rId300" Type="http://schemas.openxmlformats.org/officeDocument/2006/relationships/hyperlink" Target="https://gmatclub.com/forum/more-adeptly-handling-responsibility-than-his-predecessors-were-able-350431.html" TargetMode="External"/><Relationship Id="rId538" Type="http://schemas.openxmlformats.org/officeDocument/2006/relationships/hyperlink" Target="https://gmatclub.com/forum/upon-appearing-first-as-a-tiny-speck-in-the-night-sky-some-comets-eve-339924.html" TargetMode="External"/><Relationship Id="rId745" Type="http://schemas.openxmlformats.org/officeDocument/2006/relationships/hyperlink" Target="https://gmatclub.com/forum/shigeru-miyamoto-joined-nintendo-in-the-late-1970s-and-became-known-as-329902.html" TargetMode="External"/><Relationship Id="rId952" Type="http://schemas.openxmlformats.org/officeDocument/2006/relationships/hyperlink" Target="https://gmatclub.com/forum/it-is-highly-desirable-that-you-furnish-evidence-of-your-expenses-319027.html" TargetMode="External"/><Relationship Id="rId1168" Type="http://schemas.openxmlformats.org/officeDocument/2006/relationships/hyperlink" Target="https://gmatclub.com/forum/brunei-the-only-sovereign-nation-on-borneo-is-located-on-the-north-298023.html" TargetMode="External"/><Relationship Id="rId1375" Type="http://schemas.openxmlformats.org/officeDocument/2006/relationships/hyperlink" Target="https://gmatclub.com/forum/paleontologists-studying-the-fossil-record-have-estimated-that-the-288253.html" TargetMode="External"/><Relationship Id="rId1582" Type="http://schemas.openxmlformats.org/officeDocument/2006/relationships/hyperlink" Target="https://gmatclub.com/forum/while-the-immune-system-helps-the-human-body-s-trying-to-81951.html" TargetMode="External"/><Relationship Id="rId81" Type="http://schemas.openxmlformats.org/officeDocument/2006/relationships/hyperlink" Target="https://gmatclub.com/forum/while-jane-watched-a-horror-movie-someone-suddenly-knocked-on-the-doo-366745.html" TargetMode="External"/><Relationship Id="rId605" Type="http://schemas.openxmlformats.org/officeDocument/2006/relationships/hyperlink" Target="https://gmatclub.com/forum/during-the-bus-boycott-by-the-african-american-community-in-1955-cont-338158.html" TargetMode="External"/><Relationship Id="rId812" Type="http://schemas.openxmlformats.org/officeDocument/2006/relationships/hyperlink" Target="https://gmatclub.com/forum/many-children-ride-their-bicycles-at-night-unprotected-by-neither-rudi-327948.html" TargetMode="External"/><Relationship Id="rId1028" Type="http://schemas.openxmlformats.org/officeDocument/2006/relationships/hyperlink" Target="https://gmatclub.com/forum/varieties-of-influenza-range-in-severity-from-mild-flus-treatable-wit-310240.html" TargetMode="External"/><Relationship Id="rId1235" Type="http://schemas.openxmlformats.org/officeDocument/2006/relationships/hyperlink" Target="https://gmatclub.com/forum/like-the-one-reputed-to-live-in-loch-ness-also-an-inland-lake-connect-282881.html" TargetMode="External"/><Relationship Id="rId1442" Type="http://schemas.openxmlformats.org/officeDocument/2006/relationships/hyperlink" Target="https://gmatclub.com/forum/last-week-local-shrimpers-held-a-news-conference-to-take-some-credit-76039.html" TargetMode="External"/><Relationship Id="rId1302" Type="http://schemas.openxmlformats.org/officeDocument/2006/relationships/hyperlink" Target="https://gmatclub.com/forum/the-domestic-chinchilla-is-a-diminutive-creature-especially-as-285528.html" TargetMode="External"/><Relationship Id="rId39" Type="http://schemas.openxmlformats.org/officeDocument/2006/relationships/hyperlink" Target="https://gmatclub.com/forum/inspired-by-the-success-of-disneyland-paris-one-french-politician-wan-369228.html" TargetMode="External"/><Relationship Id="rId1607" Type="http://schemas.openxmlformats.org/officeDocument/2006/relationships/hyperlink" Target="https://gmatclub.com/forum/topic53901.html" TargetMode="External"/><Relationship Id="rId188" Type="http://schemas.openxmlformats.org/officeDocument/2006/relationships/hyperlink" Target="https://gmatclub.com/forum/partly-because-of-the-falling-exchange-rate-which-impacted-overseas-362711.html" TargetMode="External"/><Relationship Id="rId395" Type="http://schemas.openxmlformats.org/officeDocument/2006/relationships/hyperlink" Target="https://gmatclub.com/forum/the-number-of-farmers-filing-for-bankruptcy-and-seeking-government-aid-350084.html" TargetMode="External"/><Relationship Id="rId255" Type="http://schemas.openxmlformats.org/officeDocument/2006/relationships/hyperlink" Target="https://gmatclub.com/forum/since-its-invention-in-the-1940s-radiocarbon-dating-which-helps-354145.html" TargetMode="External"/><Relationship Id="rId462" Type="http://schemas.openxmlformats.org/officeDocument/2006/relationships/hyperlink" Target="https://gmatclub.com/forum/because-cellular-telephones-emit-signals-that-can-interfere-with-cockp-341679.html" TargetMode="External"/><Relationship Id="rId1092" Type="http://schemas.openxmlformats.org/officeDocument/2006/relationships/hyperlink" Target="https://gmatclub.com/forum/morris-s-workshops-at-kelmscott-offered-as-radical-a-challenge-to-brit-305817.html" TargetMode="External"/><Relationship Id="rId1397" Type="http://schemas.openxmlformats.org/officeDocument/2006/relationships/hyperlink" Target="https://gmatclub.com/forum/the-recent-startup-of-the-large-hadron-collider-in-switzerland-has-289079.html" TargetMode="External"/><Relationship Id="rId115" Type="http://schemas.openxmlformats.org/officeDocument/2006/relationships/hyperlink" Target="https://gmatclub.com/forum/although-jane-s-father-passed-away-more-than-15-years-ago-she-still-364153.html" TargetMode="External"/><Relationship Id="rId322" Type="http://schemas.openxmlformats.org/officeDocument/2006/relationships/hyperlink" Target="https://gmatclub.com/forum/with-the-use-of-ct-scans-and-careful-virtual-reconstructing-of-351817.html" TargetMode="External"/><Relationship Id="rId767" Type="http://schemas.openxmlformats.org/officeDocument/2006/relationships/hyperlink" Target="https://gmatclub.com/forum/excepting-programs-like-betamax-which-in-the-1970s-outperformed-325774.html" TargetMode="External"/><Relationship Id="rId974" Type="http://schemas.openxmlformats.org/officeDocument/2006/relationships/hyperlink" Target="https://gmatclub.com/forum/excessive-exposure-to-loud-sounds-can-not-only-damage-the-cochlea-the-315764.html" TargetMode="External"/><Relationship Id="rId627" Type="http://schemas.openxmlformats.org/officeDocument/2006/relationships/hyperlink" Target="https://gmatclub.com/forum/an-interior-decorator-who-specializes-in-color-claims-from-a-one-hour-333877.html" TargetMode="External"/><Relationship Id="rId834" Type="http://schemas.openxmlformats.org/officeDocument/2006/relationships/hyperlink" Target="https://gmatclub.com/forum/in-recent-years-the-european-union-has-been-advocating-the-addition-323800.html" TargetMode="External"/><Relationship Id="rId1257" Type="http://schemas.openxmlformats.org/officeDocument/2006/relationships/hyperlink" Target="https://gmatclub.com/forum/by-studying-the-primitive-visual-systems-of-single-cell-aquatic-283829.html" TargetMode="External"/><Relationship Id="rId1464" Type="http://schemas.openxmlformats.org/officeDocument/2006/relationships/hyperlink" Target="https://gmatclub.com/forum/researchers-hypothesize-that-granitic-soil-is-the-ideal-construction-29388.html" TargetMode="External"/><Relationship Id="rId1671" Type="http://schemas.openxmlformats.org/officeDocument/2006/relationships/hyperlink" Target="https://gmatclub.com/forum/topic81703.html" TargetMode="External"/><Relationship Id="rId901" Type="http://schemas.openxmlformats.org/officeDocument/2006/relationships/hyperlink" Target="https://gmatclub.com/forum/the-ages-of-tropical-rain-forest-trees-provide-critical-information-fo-321749.html" TargetMode="External"/><Relationship Id="rId1117" Type="http://schemas.openxmlformats.org/officeDocument/2006/relationships/hyperlink" Target="https://gmatclub.com/forum/northern-pygmy-owls-are-much-more-abundant-in-new-mexico-than-arizona-303008.html" TargetMode="External"/><Relationship Id="rId1324" Type="http://schemas.openxmlformats.org/officeDocument/2006/relationships/hyperlink" Target="https://gmatclub.com/forum/an-e-mail-by-the-superintendent-of-the-schools-sent-out-the-same-year-286371.html" TargetMode="External"/><Relationship Id="rId1531" Type="http://schemas.openxmlformats.org/officeDocument/2006/relationships/hyperlink" Target="https://gmatclub.com/forum/scientists-calculated-that-the-asteroid-traveling-at-46-000-miles-an-47624.html" TargetMode="External"/><Relationship Id="rId30" Type="http://schemas.openxmlformats.org/officeDocument/2006/relationships/hyperlink" Target="https://gmatclub.com/forum/when-traveling-in-a-foreign-country-one-should-always-keep-their-368444.html" TargetMode="External"/><Relationship Id="rId1629" Type="http://schemas.openxmlformats.org/officeDocument/2006/relationships/hyperlink" Target="https://gmatclub.com/forum/topic65710.html" TargetMode="External"/><Relationship Id="rId277" Type="http://schemas.openxmlformats.org/officeDocument/2006/relationships/hyperlink" Target="https://gmatclub.com/forum/born-in-mainz-in-the-late-14th-century-johannes-gutenberg-is-widely-355009.html" TargetMode="External"/><Relationship Id="rId484" Type="http://schemas.openxmlformats.org/officeDocument/2006/relationships/hyperlink" Target="https://gmatclub.com/forum/a-harsh-new-tobacco-law-in-australia-has-encountered-massive-resistanc-343196.html" TargetMode="External"/><Relationship Id="rId137" Type="http://schemas.openxmlformats.org/officeDocument/2006/relationships/hyperlink" Target="https://gmatclub.com/forum/a-yearly-check-up-conducted-annually-is-believed-to-be-beneficial-not-365117.html" TargetMode="External"/><Relationship Id="rId344" Type="http://schemas.openxmlformats.org/officeDocument/2006/relationships/hyperlink" Target="https://gmatclub.com/forum/since-dogs-may-be-attracted-to-alcoholic-beverages-left-out-by-the-mot-353113.html" TargetMode="External"/><Relationship Id="rId691" Type="http://schemas.openxmlformats.org/officeDocument/2006/relationships/hyperlink" Target="https://gmatclub.com/forum/at-a-conference-on-the-origins-of-language-the-complexity-of-tools-331977.html" TargetMode="External"/><Relationship Id="rId789" Type="http://schemas.openxmlformats.org/officeDocument/2006/relationships/hyperlink" Target="https://gmatclub.com/forum/in-1294-boniface-viii-began-his-papacy-replacing-celestine-v-who-ha-326896.html" TargetMode="External"/><Relationship Id="rId996" Type="http://schemas.openxmlformats.org/officeDocument/2006/relationships/hyperlink" Target="https://gmatclub.com/forum/just-when-bankruptcy-reform-appears-headed-for-a-certain-passage-in-th-316869.html" TargetMode="External"/><Relationship Id="rId551" Type="http://schemas.openxmlformats.org/officeDocument/2006/relationships/hyperlink" Target="https://gmatclub.com/forum/a-contribution-to-a-favorite-charity-being-sent-instead-of-flowers-whe-340534.html" TargetMode="External"/><Relationship Id="rId649" Type="http://schemas.openxmlformats.org/officeDocument/2006/relationships/hyperlink" Target="https://gmatclub.com/forum/most-small-companies-in-developing-countries-have-little-money-and-emp-334884.html" TargetMode="External"/><Relationship Id="rId856" Type="http://schemas.openxmlformats.org/officeDocument/2006/relationships/hyperlink" Target="https://gmatclub.com/forum/in-a-recently-published-article-a-team-of-meteorologists-proposed-tha-325292.html" TargetMode="External"/><Relationship Id="rId1181" Type="http://schemas.openxmlformats.org/officeDocument/2006/relationships/hyperlink" Target="https://gmatclub.com/forum/caterina-von-hemessen-was-not-an-especially-talented-painter-she-being-296371.html" TargetMode="External"/><Relationship Id="rId1279" Type="http://schemas.openxmlformats.org/officeDocument/2006/relationships/hyperlink" Target="https://gmatclub.com/forum/since-conscious-patients-often-died-of-shock-on-the-operating-table-284815.html" TargetMode="External"/><Relationship Id="rId1486" Type="http://schemas.openxmlformats.org/officeDocument/2006/relationships/hyperlink" Target="https://gmatclub.com/forum/the-preeminent-astronomer-carl-sagan-posited-that-the-expansion-of-286725.html" TargetMode="External"/><Relationship Id="rId204" Type="http://schemas.openxmlformats.org/officeDocument/2006/relationships/hyperlink" Target="https://gmatclub.com/forum/expecting-the-disease-outbreak-to-be-under-control-by-may-day-many-356495.html" TargetMode="External"/><Relationship Id="rId411" Type="http://schemas.openxmlformats.org/officeDocument/2006/relationships/hyperlink" Target="https://gmatclub.com/forum/an-entrepreneur-seeking-a-loan-from-a-financial-institution-will-find-344920.html" TargetMode="External"/><Relationship Id="rId509" Type="http://schemas.openxmlformats.org/officeDocument/2006/relationships/hyperlink" Target="https://gmatclub.com/forum/growing-economic-woes-and-competition-could-be-pushing-accountants-to-338614.html" TargetMode="External"/><Relationship Id="rId1041" Type="http://schemas.openxmlformats.org/officeDocument/2006/relationships/hyperlink" Target="https://gmatclub.com/forum/though-the-remains-of-some-of-the-oldest-hominid-specimens-have-almost-311092.html" TargetMode="External"/><Relationship Id="rId1139" Type="http://schemas.openxmlformats.org/officeDocument/2006/relationships/hyperlink" Target="https://gmatclub.com/forum/laboratory-tests-on-animals-have-shown-chemicals-in-sunscreen-such-as-299821.html" TargetMode="External"/><Relationship Id="rId1346" Type="http://schemas.openxmlformats.org/officeDocument/2006/relationships/hyperlink" Target="https://gmatclub.com/forum/forcing-children-who-show-a-preference-for-their-left-hand-to-use-287224.html" TargetMode="External"/><Relationship Id="rId1693" Type="http://schemas.openxmlformats.org/officeDocument/2006/relationships/hyperlink" Target="https://gmatclub.com/forum/topic69585.html" TargetMode="External"/><Relationship Id="rId716" Type="http://schemas.openxmlformats.org/officeDocument/2006/relationships/hyperlink" Target="https://gmatclub.com/forum/one-historical-theory-posits-that-an-important-effect-of-the-industria-328290.html" TargetMode="External"/><Relationship Id="rId923" Type="http://schemas.openxmlformats.org/officeDocument/2006/relationships/hyperlink" Target="https://gmatclub.com/forum/when-calculating-the-annual-tax-deducted-at-the-end-of-the-year-it-is-317665.html" TargetMode="External"/><Relationship Id="rId1553" Type="http://schemas.openxmlformats.org/officeDocument/2006/relationships/hyperlink" Target="https://gmatclub.com/forum/to-map-earth-s-interior-geologists-use-a-network-of-seismometers-to-206347.html" TargetMode="External"/><Relationship Id="rId52" Type="http://schemas.openxmlformats.org/officeDocument/2006/relationships/hyperlink" Target="https://gmatclub.com/forum/there-are-currently-192-states-with-representatives-in-the-united-369819.html" TargetMode="External"/><Relationship Id="rId1206" Type="http://schemas.openxmlformats.org/officeDocument/2006/relationships/hyperlink" Target="https://gmatclub.com/forum/the-herbicide-oryzalin-was-still-being-produced-in-1979-three-years-281616.html" TargetMode="External"/><Relationship Id="rId1413" Type="http://schemas.openxmlformats.org/officeDocument/2006/relationships/hyperlink" Target="https://gmatclub.com/forum/many-state-tax-codes-such-as-the-homestead-credit-in-wisconsin-289611.html" TargetMode="External"/><Relationship Id="rId1620" Type="http://schemas.openxmlformats.org/officeDocument/2006/relationships/hyperlink" Target="https://gmatclub.com/forum/topic76561.html" TargetMode="External"/><Relationship Id="rId299" Type="http://schemas.openxmlformats.org/officeDocument/2006/relationships/hyperlink" Target="https://gmatclub.com/forum/in-cold-blood-is-not-only-often-considered-truman-capote-s-most-popula-350432.html" TargetMode="External"/><Relationship Id="rId159" Type="http://schemas.openxmlformats.org/officeDocument/2006/relationships/hyperlink" Target="https://gmatclub.com/forum/a-new-study-has-found-that-elderly-residents-who-are-isolated-in-long-360665.html" TargetMode="External"/><Relationship Id="rId366" Type="http://schemas.openxmlformats.org/officeDocument/2006/relationships/hyperlink" Target="https://gmatclub.com/forum/the-green-flash-an-atmospheric-refractive-phenomenon-whereby-the-top-348500.html" TargetMode="External"/><Relationship Id="rId573" Type="http://schemas.openxmlformats.org/officeDocument/2006/relationships/hyperlink" Target="https://gmatclub.com/forum/new-workforce-trends-suggest-that-a-large-number-of-working-wives-336589.html" TargetMode="External"/><Relationship Id="rId780" Type="http://schemas.openxmlformats.org/officeDocument/2006/relationships/hyperlink" Target="https://gmatclub.com/forum/new-mortgage-rules-which-do-not-require-down-payments-from-borrowers-326514.html" TargetMode="External"/><Relationship Id="rId226" Type="http://schemas.openxmlformats.org/officeDocument/2006/relationships/hyperlink" Target="https://gmatclub.com/forum/when-in-1889-andrew-carnegie-published-his-essay-wealth-in-the-june-358075.html" TargetMode="External"/><Relationship Id="rId433" Type="http://schemas.openxmlformats.org/officeDocument/2006/relationships/hyperlink" Target="https://gmatclub.com/forum/the-restructuring-agency-explored-several-alternatives-including-comp-346346.html" TargetMode="External"/><Relationship Id="rId878" Type="http://schemas.openxmlformats.org/officeDocument/2006/relationships/hyperlink" Target="https://gmatclub.com/forum/to-store-large-funds-over-a-long-period-of-time-in-a-savings-account-i-320592.html" TargetMode="External"/><Relationship Id="rId1063" Type="http://schemas.openxmlformats.org/officeDocument/2006/relationships/hyperlink" Target="https://gmatclub.com/forum/fanny-burney-s-historical-importance-as-a-novelist-is-undeniable-e-308572.html" TargetMode="External"/><Relationship Id="rId1270" Type="http://schemas.openxmlformats.org/officeDocument/2006/relationships/hyperlink" Target="https://gmatclub.com/forum/although-it-is-estimated-that-more-than-15-of-adults-are-284341.html" TargetMode="External"/><Relationship Id="rId640" Type="http://schemas.openxmlformats.org/officeDocument/2006/relationships/hyperlink" Target="https://gmatclub.com/forum/the-application-of-discrete-paintbrush-strokes-of-unmixed-primary-colo-334434.html" TargetMode="External"/><Relationship Id="rId738" Type="http://schemas.openxmlformats.org/officeDocument/2006/relationships/hyperlink" Target="https://gmatclub.com/forum/the-term-intellectual-property-which-ever-since-the-spread-of-the-329505.html" TargetMode="External"/><Relationship Id="rId945" Type="http://schemas.openxmlformats.org/officeDocument/2006/relationships/hyperlink" Target="https://gmatclub.com/forum/while-the-skeleton-of-a-typical-human-adult-will-contain-206-bones-th-318715.html" TargetMode="External"/><Relationship Id="rId1368" Type="http://schemas.openxmlformats.org/officeDocument/2006/relationships/hyperlink" Target="https://gmatclub.com/forum/of-all-the-years-in-einstein-s-life-possibly-none-is-more-impressive-287955.html" TargetMode="External"/><Relationship Id="rId1575" Type="http://schemas.openxmlformats.org/officeDocument/2006/relationships/hyperlink" Target="https://gmatclub.com/forum/there-are-hopeful-signs-that-we-are-shifting-away-from-our-heavy-relia-39343.html" TargetMode="External"/><Relationship Id="rId74" Type="http://schemas.openxmlformats.org/officeDocument/2006/relationships/hyperlink" Target="https://gmatclub.com/forum/marshal-zhu-de-commander-of-the-communist-armies-that-conquered-china-366381.html" TargetMode="External"/><Relationship Id="rId500" Type="http://schemas.openxmlformats.org/officeDocument/2006/relationships/hyperlink" Target="https://gmatclub.com/forum/early-supporters-of-the-theory-of-quantum-mechanics-hailed-it-as-a-maj-343988.html" TargetMode="External"/><Relationship Id="rId805" Type="http://schemas.openxmlformats.org/officeDocument/2006/relationships/hyperlink" Target="https://gmatclub.com/forum/genetics-based-drugs-an-emerging-class-of-medications-are-likely-to-327588.html" TargetMode="External"/><Relationship Id="rId1130" Type="http://schemas.openxmlformats.org/officeDocument/2006/relationships/hyperlink" Target="https://gmatclub.com/forum/during-the-renaissance-glass-products-made-on-the-island-of-murano-co-304096.html" TargetMode="External"/><Relationship Id="rId1228" Type="http://schemas.openxmlformats.org/officeDocument/2006/relationships/hyperlink" Target="https://gmatclub.com/forum/the-average-weekly-wage-nearly-doubled-in-the-1970-s-rising-from-282461.html" TargetMode="External"/><Relationship Id="rId1435" Type="http://schemas.openxmlformats.org/officeDocument/2006/relationships/hyperlink" Target="https://gmatclub.com/forum/before-scientists-learned-how-to-make-a-synthetic-growth-hormone-remo-122778.html" TargetMode="External"/><Relationship Id="rId1642" Type="http://schemas.openxmlformats.org/officeDocument/2006/relationships/hyperlink" Target="https://gmatclub.com/forum/topic69382.html" TargetMode="External"/><Relationship Id="rId1502" Type="http://schemas.openxmlformats.org/officeDocument/2006/relationships/hyperlink" Target="https://www.manhattanprep.com/gmat/onlineexams/cat_disp.cfm?act=IR_Run&amp;IR_Act=cat_rev_Qview&amp;questionid=2850" TargetMode="External"/><Relationship Id="rId290" Type="http://schemas.openxmlformats.org/officeDocument/2006/relationships/hyperlink" Target="https://gmatclub.com/forum/the-only-way-to-detect-a-bacterial-infection-from-group-a-streptococcu-355680.html" TargetMode="External"/><Relationship Id="rId388" Type="http://schemas.openxmlformats.org/officeDocument/2006/relationships/hyperlink" Target="https://gmatclub.com/forum/the-growing-popularity-of-at-home-movie-viewing-options-seems-349611.html" TargetMode="External"/><Relationship Id="rId150" Type="http://schemas.openxmlformats.org/officeDocument/2006/relationships/hyperlink" Target="https://gmatclub.com/forum/jane-is-not-only-highly-intelligent-but-also-charming-359995.html" TargetMode="External"/><Relationship Id="rId595" Type="http://schemas.openxmlformats.org/officeDocument/2006/relationships/hyperlink" Target="https://gmatclub.com/forum/over-the-past-few-decades-despite-periodic-attempts-to-reign-in-spend-337512.html" TargetMode="External"/><Relationship Id="rId248" Type="http://schemas.openxmlformats.org/officeDocument/2006/relationships/hyperlink" Target="https://gmatclub.com/forum/while-animals-as-different-as-birds-of-prey-and-praying-mantises-353743.html" TargetMode="External"/><Relationship Id="rId455" Type="http://schemas.openxmlformats.org/officeDocument/2006/relationships/hyperlink" Target="https://gmatclub.com/forum/just-as-the-early-nasa-space-explorers-attempted-on-each-flight-to-pus-341107.html" TargetMode="External"/><Relationship Id="rId662" Type="http://schemas.openxmlformats.org/officeDocument/2006/relationships/hyperlink" Target="https://gmatclub.com/forum/what-was-as-remarkable-as-the-development-of-his-distinctive-brush-str-330909.html" TargetMode="External"/><Relationship Id="rId1085" Type="http://schemas.openxmlformats.org/officeDocument/2006/relationships/hyperlink" Target="https://gmatclub.com/forum/although-many-nutritionists-commend-the-mexi-cantina-restaurant-chain-305114.html" TargetMode="External"/><Relationship Id="rId1292" Type="http://schemas.openxmlformats.org/officeDocument/2006/relationships/hyperlink" Target="https://gmatclub.com/forum/during-the-1970s-the-demand-for-long-lasting-staple-foods-prompted-285228.html" TargetMode="External"/><Relationship Id="rId108" Type="http://schemas.openxmlformats.org/officeDocument/2006/relationships/hyperlink" Target="https://gmatclub.com/forum/although-the-market-tempts-guitarists-with-digital-signal-processors-363685.html" TargetMode="External"/><Relationship Id="rId315" Type="http://schemas.openxmlformats.org/officeDocument/2006/relationships/hyperlink" Target="https://gmatclub.com/forum/american-executives-unlike-their-japanese-counterparts-have-pressure-351390.html" TargetMode="External"/><Relationship Id="rId522" Type="http://schemas.openxmlformats.org/officeDocument/2006/relationships/hyperlink" Target="https://gmatclub.com/forum/with-the-cold-war-against-the-soviet-union-long-over-and-our-nation-s-339270.html" TargetMode="External"/><Relationship Id="rId967" Type="http://schemas.openxmlformats.org/officeDocument/2006/relationships/hyperlink" Target="https://gmatclub.com/forum/mannerism-a-visual-arts-movement-from-the-late-1400s-has-marked-the-319685.html" TargetMode="External"/><Relationship Id="rId1152" Type="http://schemas.openxmlformats.org/officeDocument/2006/relationships/hyperlink" Target="https://gmatclub.com/forum/that-the-commentator-protested-against-the-radicals-education-plan-300991.html" TargetMode="External"/><Relationship Id="rId1597" Type="http://schemas.openxmlformats.org/officeDocument/2006/relationships/hyperlink" Target="https://gmatclub.com/forum/most-interns-who-work-for-pay-hold-positions-that-require-26207.html" TargetMode="External"/><Relationship Id="rId96" Type="http://schemas.openxmlformats.org/officeDocument/2006/relationships/hyperlink" Target="https://gmatclub.com/forum/a-breed-of-dog-now-known-for-its-gentle-demeanor-the-irish-wolfhound-367604.html" TargetMode="External"/><Relationship Id="rId827" Type="http://schemas.openxmlformats.org/officeDocument/2006/relationships/hyperlink" Target="https://gmatclub.com/forum/in-1958-jack-kilby-was-the-first-scientist-to-build-an-integrated-cir-323375.html" TargetMode="External"/><Relationship Id="rId1012" Type="http://schemas.openxmlformats.org/officeDocument/2006/relationships/hyperlink" Target="https://gmatclub.com/forum/millions-of-workers-have-jobs-that-are-able-to-be-done-as-well-at-home-317421.html" TargetMode="External"/><Relationship Id="rId1457" Type="http://schemas.openxmlformats.org/officeDocument/2006/relationships/hyperlink" Target="https://gmatclub.com/forum/in-1791-robert-carter-iii-one-of-the-wealthiest-plantation-owners-in-77465.html" TargetMode="External"/><Relationship Id="rId1664" Type="http://schemas.openxmlformats.org/officeDocument/2006/relationships/hyperlink" Target="https://gmatclub.com/forum/topic84734.html" TargetMode="External"/><Relationship Id="rId1317" Type="http://schemas.openxmlformats.org/officeDocument/2006/relationships/hyperlink" Target="https://gmatclub.com/forum/efforts-to-gain-bipartisan-support-for-an-economic-stimulus-package-286166.html" TargetMode="External"/><Relationship Id="rId1524" Type="http://schemas.openxmlformats.org/officeDocument/2006/relationships/hyperlink" Target="https://gmatclub.com/forum/according-to-scholars-the-earliest-writing-was-probably-not-a-direct-23872.html" TargetMode="External"/><Relationship Id="rId23" Type="http://schemas.openxmlformats.org/officeDocument/2006/relationships/hyperlink" Target="https://gmatclub.com/forum/while-some-economists-propose-that-agricultural-land-be-used-to-help-368107.html" TargetMode="External"/><Relationship Id="rId172" Type="http://schemas.openxmlformats.org/officeDocument/2006/relationships/hyperlink" Target="https://gmatclub.com/forum/an-innovative-tool-that-is-rapidly-gaining-in-popularity-361449.html" TargetMode="External"/><Relationship Id="rId477" Type="http://schemas.openxmlformats.org/officeDocument/2006/relationships/hyperlink" Target="https://gmatclub.com/forum/in-contrast-to-older-automobiles-that-primarily-used-steel-for-its-dura-342714.html" TargetMode="External"/><Relationship Id="rId684" Type="http://schemas.openxmlformats.org/officeDocument/2006/relationships/hyperlink" Target="https://gmatclub.com/forum/in-india-fuel-for-household-purposes-such-as-cooking-and-heating-is-331656.html" TargetMode="External"/><Relationship Id="rId337" Type="http://schemas.openxmlformats.org/officeDocument/2006/relationships/hyperlink" Target="https://gmatclub.com/forum/an-international-collaborative-research-project-analyzing-the-noise-352882.html" TargetMode="External"/><Relationship Id="rId891" Type="http://schemas.openxmlformats.org/officeDocument/2006/relationships/hyperlink" Target="https://gmatclub.com/forum/concerned-for-the-welfare-of-their-marine-wildlife-many-countries-hav-321244.html" TargetMode="External"/><Relationship Id="rId989" Type="http://schemas.openxmlformats.org/officeDocument/2006/relationships/hyperlink" Target="https://gmatclub.com/forum/the-reason-that-the-4th-of-july-is-the-date-chosen-to-celebrate-indepe-316372.html" TargetMode="External"/><Relationship Id="rId544" Type="http://schemas.openxmlformats.org/officeDocument/2006/relationships/hyperlink" Target="https://gmatclub.com/forum/an-entrepreneur-seeking-a-loan-from-a-financial-institution-will-find-340316.html" TargetMode="External"/><Relationship Id="rId751" Type="http://schemas.openxmlformats.org/officeDocument/2006/relationships/hyperlink" Target="https://gmatclub.com/forum/if-a-law-had-been-passed-demanding-that-hunters-will-be-punished-the-330104.html" TargetMode="External"/><Relationship Id="rId849" Type="http://schemas.openxmlformats.org/officeDocument/2006/relationships/hyperlink" Target="https://gmatclub.com/forum/in-cooperation-with-the-school-system-exceptional-children-requiring-324744.html" TargetMode="External"/><Relationship Id="rId1174" Type="http://schemas.openxmlformats.org/officeDocument/2006/relationships/hyperlink" Target="https://gmatclub.com/forum/when-creating-the-city-s-charter-the-residents-argued-that-their-298519.html" TargetMode="External"/><Relationship Id="rId1381" Type="http://schemas.openxmlformats.org/officeDocument/2006/relationships/hyperlink" Target="https://gmatclub.com/forum/vietnam-veterans-returned-to-america-tormented-by-the-controversial-271002.html" TargetMode="External"/><Relationship Id="rId1479" Type="http://schemas.openxmlformats.org/officeDocument/2006/relationships/hyperlink" Target="https://gmatclub.com/forum/one-in-five-americans-who-work-shorter-hours-at-their-job-in-order-to-164486.html" TargetMode="External"/><Relationship Id="rId1686" Type="http://schemas.openxmlformats.org/officeDocument/2006/relationships/hyperlink" Target="https://gmatclub.com/forum/topic85243.html" TargetMode="External"/><Relationship Id="rId404" Type="http://schemas.openxmlformats.org/officeDocument/2006/relationships/hyperlink" Target="https://gmatclub.com/forum/in-ancient-times-tanning-the-process-of-treating-animal-skin-with-che-344577.html" TargetMode="External"/><Relationship Id="rId611" Type="http://schemas.openxmlformats.org/officeDocument/2006/relationships/hyperlink" Target="https://gmatclub.com/forum/publishing-in-1829-the-evils-of-slavery-were-publicly-condemned-by-ge-333199.html" TargetMode="External"/><Relationship Id="rId1034" Type="http://schemas.openxmlformats.org/officeDocument/2006/relationships/hyperlink" Target="https://gmatclub.com/forum/the-economic-problem-puerto-rico-has-is-properly-characterized-a-sur-310672.html" TargetMode="External"/><Relationship Id="rId1241" Type="http://schemas.openxmlformats.org/officeDocument/2006/relationships/hyperlink" Target="https://gmatclub.com/forum/although-the-supreme-court-ruled-as-long-ago-as-1880-that-76064.html" TargetMode="External"/><Relationship Id="rId1339" Type="http://schemas.openxmlformats.org/officeDocument/2006/relationships/hyperlink" Target="https://gmatclub.com/forum/that-the-murder-of-colin-sweeney-is-unlikely-to-be-seen-as-an-accident-286991.html" TargetMode="External"/><Relationship Id="rId709" Type="http://schemas.openxmlformats.org/officeDocument/2006/relationships/hyperlink" Target="https://gmatclub.com/forum/members-of-the-senate-intelligence-committee-has-requested-the-withdra-332761.html" TargetMode="External"/><Relationship Id="rId916" Type="http://schemas.openxmlformats.org/officeDocument/2006/relationships/hyperlink" Target="https://gmatclub.com/forum/the-decorated-cave-of-pont-d-arc-which-contains-pictorial-drawings-ca-322703.html" TargetMode="External"/><Relationship Id="rId1101" Type="http://schemas.openxmlformats.org/officeDocument/2006/relationships/hyperlink" Target="https://gmatclub.com/forum/according-to-herbert-essame-patton-might-have-accomplished-more-306832.html" TargetMode="External"/><Relationship Id="rId1546" Type="http://schemas.openxmlformats.org/officeDocument/2006/relationships/hyperlink" Target="https://gmatclub.com/forum/the-data-being-collected-in-the-current-geological-survey-are-providin-152303.html" TargetMode="External"/><Relationship Id="rId45" Type="http://schemas.openxmlformats.org/officeDocument/2006/relationships/hyperlink" Target="https://gmatclub.com/forum/to-practice-road-safety-a-driver-should-insist-firmly-that-every-pass-369525.html" TargetMode="External"/><Relationship Id="rId1406" Type="http://schemas.openxmlformats.org/officeDocument/2006/relationships/hyperlink" Target="https://gmatclub.com/forum/the-british-scientific-community-was-surprised-when-271326.html" TargetMode="External"/><Relationship Id="rId1613" Type="http://schemas.openxmlformats.org/officeDocument/2006/relationships/hyperlink" Target="https://gmatclub.com/forum/topic18390.html" TargetMode="External"/><Relationship Id="rId194" Type="http://schemas.openxmlformats.org/officeDocument/2006/relationships/hyperlink" Target="https://gmatclub.com/forum/every-year-deciduous-fruits-such-as-the-apricot-apple-and-peach-rea-362965.html" TargetMode="External"/><Relationship Id="rId261" Type="http://schemas.openxmlformats.org/officeDocument/2006/relationships/hyperlink" Target="https://gmatclub.com/forum/cherrapunji-an-indian-town-situated-on-the-eastern-himalaya-s-souther-354328.html" TargetMode="External"/><Relationship Id="rId499" Type="http://schemas.openxmlformats.org/officeDocument/2006/relationships/hyperlink" Target="https://gmatclub.com/forum/despite-having-discussed-the-matter-with-all-his-teachers-lewis-is-st-343791.html" TargetMode="External"/><Relationship Id="rId359" Type="http://schemas.openxmlformats.org/officeDocument/2006/relationships/hyperlink" Target="https://gmatclub.com/forum/although-many-consumers-frequent-their-local-farmers-markets-because-t-348097.html" TargetMode="External"/><Relationship Id="rId566" Type="http://schemas.openxmlformats.org/officeDocument/2006/relationships/hyperlink" Target="https://gmatclub.com/forum/while-brussels-has-smashed-all-western-european-tourism-revenue-record-336161.html" TargetMode="External"/><Relationship Id="rId773" Type="http://schemas.openxmlformats.org/officeDocument/2006/relationships/hyperlink" Target="https://gmatclub.com/forum/as-a-citizen-of-any-country-one-should-acknowledge-that-one-is-an-int-325992.html" TargetMode="External"/><Relationship Id="rId1196" Type="http://schemas.openxmlformats.org/officeDocument/2006/relationships/hyperlink" Target="https://gmatclub.com/forum/since-1965-there-are-four-times-as-many-black-college-students-enrolle-281208.html" TargetMode="External"/><Relationship Id="rId121" Type="http://schemas.openxmlformats.org/officeDocument/2006/relationships/hyperlink" Target="https://gmatclub.com/forum/the-board-of-directors-of-the-popular-publishing-company-has-fired-the-364420.html" TargetMode="External"/><Relationship Id="rId219" Type="http://schemas.openxmlformats.org/officeDocument/2006/relationships/hyperlink" Target="https://gmatclub.com/forum/a-study-has-found-that-many-patients-undergoing-coronary-bypass-surger-357499.html" TargetMode="External"/><Relationship Id="rId426" Type="http://schemas.openxmlformats.org/officeDocument/2006/relationships/hyperlink" Target="https://gmatclub.com/forum/thought-to-be-either-symbolic-or-accurate-descriptions-archaeologists-346035.html" TargetMode="External"/><Relationship Id="rId633" Type="http://schemas.openxmlformats.org/officeDocument/2006/relationships/hyperlink" Target="https://gmatclub.com/forum/jane-works-for-a-company-which-is-big-whereas-john-works-for-a-company-334152.html" TargetMode="External"/><Relationship Id="rId980" Type="http://schemas.openxmlformats.org/officeDocument/2006/relationships/hyperlink" Target="https://gmatclub.com/forum/not-having-the-technical-background-many-people-do-not-succeed-in-cor-316033.html" TargetMode="External"/><Relationship Id="rId1056" Type="http://schemas.openxmlformats.org/officeDocument/2006/relationships/hyperlink" Target="https://gmatclub.com/forum/the-selection-in-the-free-agent-draft-was-based-less-on-the-player-s-a-307909.html" TargetMode="External"/><Relationship Id="rId1263" Type="http://schemas.openxmlformats.org/officeDocument/2006/relationships/hyperlink" Target="https://gmatclub.com/forum/the-most-common-reasons-for-an-employee-s-unwillingness-to-accept-284149.html" TargetMode="External"/><Relationship Id="rId840" Type="http://schemas.openxmlformats.org/officeDocument/2006/relationships/hyperlink" Target="https://gmatclub.com/forum/mr-tanner-has-looked-in-all-the-bookstores-in-the-city-for-an-instruc-324178.html" TargetMode="External"/><Relationship Id="rId938" Type="http://schemas.openxmlformats.org/officeDocument/2006/relationships/hyperlink" Target="https://gmatclub.com/forum/abigail-adams-is-still-remembered-nowadays-almost-200-years-after-her-318375.html" TargetMode="External"/><Relationship Id="rId1470" Type="http://schemas.openxmlformats.org/officeDocument/2006/relationships/hyperlink" Target="https://gmatclub.com/forum/the-ability-of-scientists-to-provide-models-of-the-atmosphere-s-comple-81390.html" TargetMode="External"/><Relationship Id="rId1568" Type="http://schemas.openxmlformats.org/officeDocument/2006/relationships/hyperlink" Target="https://gmatclub.com/forum/shipwrecks-are-more-likely-to-be-found-undisturbed-at-great-depths-tha-63842.html" TargetMode="External"/><Relationship Id="rId67" Type="http://schemas.openxmlformats.org/officeDocument/2006/relationships/hyperlink" Target="https://gmatclub.com/forum/the-leopard-geckos-that-are-native-to-dry-and-semi-desert-areas-in-366037.html" TargetMode="External"/><Relationship Id="rId700" Type="http://schemas.openxmlformats.org/officeDocument/2006/relationships/hyperlink" Target="https://gmatclub.com/forum/in-some-cultures-eating-without-utensils-is-considered-not-appropriat-332354.html" TargetMode="External"/><Relationship Id="rId1123" Type="http://schemas.openxmlformats.org/officeDocument/2006/relationships/hyperlink" Target="https://gmatclub.com/forum/despite-the-increased-interest-in-automobile-racing-303566.html" TargetMode="External"/><Relationship Id="rId1330" Type="http://schemas.openxmlformats.org/officeDocument/2006/relationships/hyperlink" Target="https://gmatclub.com/forum/of-all-the-scandals-of-1984-election-season-maybe-none-is-286640.html" TargetMode="External"/><Relationship Id="rId1428" Type="http://schemas.openxmlformats.org/officeDocument/2006/relationships/hyperlink" Target="https://gmatclub.com/forum/combining-enormous-physical-strength-with-higher-intelligence-the-nea-87777.html" TargetMode="External"/><Relationship Id="rId1635" Type="http://schemas.openxmlformats.org/officeDocument/2006/relationships/hyperlink" Target="https://gmatclub.com/forum/topic33322.html" TargetMode="External"/><Relationship Id="rId1702" Type="http://schemas.openxmlformats.org/officeDocument/2006/relationships/hyperlink" Target="https://gmatclub.com/forum/topic79092.html" TargetMode="External"/><Relationship Id="rId283" Type="http://schemas.openxmlformats.org/officeDocument/2006/relationships/hyperlink" Target="https://gmatclub.com/forum/most-small-companies-in-developing-countries-have-little-money-and-emp-355352.html" TargetMode="External"/><Relationship Id="rId490" Type="http://schemas.openxmlformats.org/officeDocument/2006/relationships/hyperlink" Target="https://gmatclub.com/forum/the-law-of-conservation-of-energy-states-that-energy-can-neither-be-cr-343416.html" TargetMode="External"/><Relationship Id="rId143" Type="http://schemas.openxmlformats.org/officeDocument/2006/relationships/hyperlink" Target="https://gmatclub.com/forum/amelia-earhart-the-first-woman-who-crossed-the-atlantic-ocean-in-a-so-365481.html" TargetMode="External"/><Relationship Id="rId350" Type="http://schemas.openxmlformats.org/officeDocument/2006/relationships/hyperlink" Target="https://gmatclub.com/forum/by-the-time-tim-appears-for-the-gmat-he-will-have-completed-a-minimum-347437.html" TargetMode="External"/><Relationship Id="rId588" Type="http://schemas.openxmlformats.org/officeDocument/2006/relationships/hyperlink" Target="https://gmatclub.com/forum/the-famous-rivalry-of-coke-and-pepsi-may-never-have-been-if-coca-cola-337392.html" TargetMode="External"/><Relationship Id="rId795" Type="http://schemas.openxmlformats.org/officeDocument/2006/relationships/hyperlink" Target="https://gmatclub.com/forum/after-a-three-day-conference-hosting-representatives-from-both-sides-327064.html" TargetMode="External"/><Relationship Id="rId9" Type="http://schemas.openxmlformats.org/officeDocument/2006/relationships/hyperlink" Target="https://gmatclub.com/forum/da-vinci-s-vision-of-a-flying-contraption-was-dismissed-for-centuries-297319.html" TargetMode="External"/><Relationship Id="rId210" Type="http://schemas.openxmlformats.org/officeDocument/2006/relationships/hyperlink" Target="https://gmatclub.com/forum/j-k-rowling-in-her-harry-potter-books-frequently-and-cleverly-usin-356735.html" TargetMode="External"/><Relationship Id="rId448" Type="http://schemas.openxmlformats.org/officeDocument/2006/relationships/hyperlink" Target="https://gmatclub.com/forum/when-it-ruled-that-the-government-could-not-track-an-individual-by-340777.html" TargetMode="External"/><Relationship Id="rId655" Type="http://schemas.openxmlformats.org/officeDocument/2006/relationships/hyperlink" Target="https://gmatclub.com/forum/enthusiastic-about-the-upcoming-reception-lunch-approaching-mrs-brow-335284.html" TargetMode="External"/><Relationship Id="rId862" Type="http://schemas.openxmlformats.org/officeDocument/2006/relationships/hyperlink" Target="https://gmatclub.com/forum/the-union-argued-that-the-plastic-industry-has-neglected-the-safety-an-325448.html" TargetMode="External"/><Relationship Id="rId1078" Type="http://schemas.openxmlformats.org/officeDocument/2006/relationships/hyperlink" Target="https://gmatclub.com/forum/foreign-language-instruction-when-taught-by-the-direct-method-standi-304537.html" TargetMode="External"/><Relationship Id="rId1285" Type="http://schemas.openxmlformats.org/officeDocument/2006/relationships/hyperlink" Target="https://gmatclub.com/forum/the-19th-century-proponents-of-the-school-of-thought-known-as-mechanism-284985.html" TargetMode="External"/><Relationship Id="rId1492" Type="http://schemas.openxmlformats.org/officeDocument/2006/relationships/hyperlink" Target="https://www.manhattanprep.com/gmat/onlineexams/cat_disp.cfm?act=IR_Run&amp;IR_Act=cat_rev_Qview&amp;questionid=649" TargetMode="External"/><Relationship Id="rId308" Type="http://schemas.openxmlformats.org/officeDocument/2006/relationships/hyperlink" Target="https://gmatclub.com/forum/all-parents-who-wish-to-hold-a-leadership-position-in-the-boy-scouts-350875.html" TargetMode="External"/><Relationship Id="rId515" Type="http://schemas.openxmlformats.org/officeDocument/2006/relationships/hyperlink" Target="https://gmatclub.com/forum/were-empty-space-nothing-real-then-any-two-atoms-located-in-this-not-338809.html" TargetMode="External"/><Relationship Id="rId722" Type="http://schemas.openxmlformats.org/officeDocument/2006/relationships/hyperlink" Target="https://gmatclub.com/forum/despite-her-lack-of-work-experience-jane-is-so-talented-and-easy-goin-328675.html" TargetMode="External"/><Relationship Id="rId1145" Type="http://schemas.openxmlformats.org/officeDocument/2006/relationships/hyperlink" Target="https://gmatclub.com/forum/a-century-of-farming-and-development-has-changed-the-landscape-of-seve-300444.html" TargetMode="External"/><Relationship Id="rId1352" Type="http://schemas.openxmlformats.org/officeDocument/2006/relationships/hyperlink" Target="https://gmatclub.com/forum/founded-on-the-principles-of-free-thought-and-equality-the-transcende-287353.html" TargetMode="External"/><Relationship Id="rId89" Type="http://schemas.openxmlformats.org/officeDocument/2006/relationships/hyperlink" Target="https://gmatclub.com/forum/in-ancient-japan-a-samurai-s-honor-was-so-valued-that-if-a-samurai-367191.html" TargetMode="External"/><Relationship Id="rId1005" Type="http://schemas.openxmlformats.org/officeDocument/2006/relationships/hyperlink" Target="https://gmatclub.com/forum/tecumseh-struggled-to-convince-his-fellow-shawnees-as-well-as-the-oth-317205.html" TargetMode="External"/><Relationship Id="rId1212" Type="http://schemas.openxmlformats.org/officeDocument/2006/relationships/hyperlink" Target="https://gmatclub.com/forum/reared-apart-from-each-other-a-recent-united-states-study-showed-281797.html" TargetMode="External"/><Relationship Id="rId1657" Type="http://schemas.openxmlformats.org/officeDocument/2006/relationships/hyperlink" Target="https://gmatclub.com/forum/topic25141.html" TargetMode="External"/><Relationship Id="rId1517" Type="http://schemas.openxmlformats.org/officeDocument/2006/relationships/hyperlink" Target="https://gmatclub.com/forum/a-natural-response-of-communities-devastated-by-earthquake-or-flood-is-47386.html" TargetMode="External"/><Relationship Id="rId16" Type="http://schemas.openxmlformats.org/officeDocument/2006/relationships/hyperlink" Target="https://gmatclub.com/forum/jane-will-maybe-ask-that-her-boss-increase-her-salary-a-maybe-ask-367812.html" TargetMode="External"/><Relationship Id="rId165" Type="http://schemas.openxmlformats.org/officeDocument/2006/relationships/hyperlink" Target="https://gmatclub.com/forum/among-the-world-s-famous-volcanic-mountains-are-mount-vesuvius-in-ital-360928.html" TargetMode="External"/><Relationship Id="rId372" Type="http://schemas.openxmlformats.org/officeDocument/2006/relationships/hyperlink" Target="https://gmatclub.com/forum/investor-appetite-for-private-equity-in-emerging-nations-when-compare-348916.html" TargetMode="External"/><Relationship Id="rId677" Type="http://schemas.openxmlformats.org/officeDocument/2006/relationships/hyperlink" Target="https://gmatclub.com/forum/john-has-taken-the-gmat-two-times-331340.html" TargetMode="External"/><Relationship Id="rId232" Type="http://schemas.openxmlformats.org/officeDocument/2006/relationships/hyperlink" Target="https://gmatclub.com/forum/land-surveying-the-art-of-measuring-horizontal-and-vertical-distances-358639.html" TargetMode="External"/><Relationship Id="rId884" Type="http://schemas.openxmlformats.org/officeDocument/2006/relationships/hyperlink" Target="https://gmatclub.com/forum/considered-a-pseudoscience-or-false-science-even-during-the-height-320929.html" TargetMode="External"/><Relationship Id="rId537" Type="http://schemas.openxmlformats.org/officeDocument/2006/relationships/hyperlink" Target="https://gmatclub.com/forum/it-is-thought-that-if-cats-were-allowed-to-breed-indiscriminately-mor-339869.html" TargetMode="External"/><Relationship Id="rId744" Type="http://schemas.openxmlformats.org/officeDocument/2006/relationships/hyperlink" Target="https://gmatclub.com/forum/james-joyce-is-best-known-for-ulysses-1922-a-landmark-work-in-wh-329901.html" TargetMode="External"/><Relationship Id="rId951" Type="http://schemas.openxmlformats.org/officeDocument/2006/relationships/hyperlink" Target="https://gmatclub.com/forum/to-public-health-officials-monitoring-infectious-diseases-present-a-c-318899.html" TargetMode="External"/><Relationship Id="rId1167" Type="http://schemas.openxmlformats.org/officeDocument/2006/relationships/hyperlink" Target="https://gmatclub.com/forum/given-the-complexity-of-the-human-brain-and-the-nature-of-our-planned-298022.html" TargetMode="External"/><Relationship Id="rId1374" Type="http://schemas.openxmlformats.org/officeDocument/2006/relationships/hyperlink" Target="https://gmatclub.com/forum/the-company-s-newest-cell-phone-upgrade-was-announced-yesterday-and-288199.html" TargetMode="External"/><Relationship Id="rId1581" Type="http://schemas.openxmlformats.org/officeDocument/2006/relationships/hyperlink" Target="https://gmatclub.com/forum/the-principal-has-sought-approval-for-her-plan-to-grant-promotions-to-29647.html" TargetMode="External"/><Relationship Id="rId1679" Type="http://schemas.openxmlformats.org/officeDocument/2006/relationships/hyperlink" Target="https://gmatclub.com/forum/topic75119.html" TargetMode="External"/><Relationship Id="rId80" Type="http://schemas.openxmlformats.org/officeDocument/2006/relationships/hyperlink" Target="https://gmatclub.com/forum/a-sea-urchin-can-crawl-slowly-on-its-tube-feet-sometimes-propelling-366692.html" TargetMode="External"/><Relationship Id="rId604" Type="http://schemas.openxmlformats.org/officeDocument/2006/relationships/hyperlink" Target="https://gmatclub.com/forum/oscar-arias-who-won-the-nobel-peace-prize-for-these-efforts-in-338157.html" TargetMode="External"/><Relationship Id="rId811" Type="http://schemas.openxmlformats.org/officeDocument/2006/relationships/hyperlink" Target="https://gmatclub.com/forum/a-groundbreaking-neuro-psychological-research-was-conducted-on-epileps-327798.html" TargetMode="External"/><Relationship Id="rId1027" Type="http://schemas.openxmlformats.org/officeDocument/2006/relationships/hyperlink" Target="https://gmatclub.com/forum/at-a-time-when-narrowly-won-presidential-elections-seem-more-the-rule-310072.html" TargetMode="External"/><Relationship Id="rId1234" Type="http://schemas.openxmlformats.org/officeDocument/2006/relationships/hyperlink" Target="https://gmatclub.com/forum/the-unskilled-workers-at-the-allenby-plant-realized-that-their-hourly-282794.html" TargetMode="External"/><Relationship Id="rId1441" Type="http://schemas.openxmlformats.org/officeDocument/2006/relationships/hyperlink" Target="https://gmatclub.com/forum/rather-than-accept-the-conventional-wisdom-that-the-earth-was-flat-ch-95922.html" TargetMode="External"/><Relationship Id="rId909" Type="http://schemas.openxmlformats.org/officeDocument/2006/relationships/hyperlink" Target="https://gmatclub.com/forum/a-new-generation-of-online-tools-is-aiming-to-create-sophisticated-sho-322248.html" TargetMode="External"/><Relationship Id="rId1301" Type="http://schemas.openxmlformats.org/officeDocument/2006/relationships/hyperlink" Target="https://gmatclub.com/forum/supreme-court-decisions-while-binding-on-all-united-states-courts-285527.html" TargetMode="External"/><Relationship Id="rId1539" Type="http://schemas.openxmlformats.org/officeDocument/2006/relationships/hyperlink" Target="https://gmatclub.com/forum/twenty-two-feet-long-and-10-feet-in-diameter-the-am-1-is-one-of-the-12821.html" TargetMode="External"/><Relationship Id="rId38" Type="http://schemas.openxmlformats.org/officeDocument/2006/relationships/hyperlink" Target="https://gmatclub.com/forum/used-in-many-cleaning-detergents-and-hygiene-products-to-produce-suds-369118.html" TargetMode="External"/><Relationship Id="rId1606" Type="http://schemas.openxmlformats.org/officeDocument/2006/relationships/hyperlink" Target="https://gmatclub.com/forum/the-distribution-of-mass-within-the-core-of-the-earth-like-the-mantle-84486.html"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8076BF-42D2-4A22-8C64-99A41539A5FF}">
  <dimension ref="A1:CM1786"/>
  <sheetViews>
    <sheetView tabSelected="1" zoomScale="63" zoomScaleNormal="70" workbookViewId="0">
      <pane xSplit="10" ySplit="17" topLeftCell="K18" activePane="bottomRight" state="frozen"/>
      <selection pane="topRight" activeCell="K1" sqref="K1"/>
      <selection pane="bottomLeft" activeCell="A14" sqref="A14"/>
      <selection pane="bottomRight" activeCell="M5" sqref="M5"/>
    </sheetView>
  </sheetViews>
  <sheetFormatPr defaultColWidth="9.140625" defaultRowHeight="15"/>
  <cols>
    <col min="1" max="1" width="9.140625" hidden="1" customWidth="1"/>
    <col min="2" max="2" width="74.5703125" hidden="1" customWidth="1"/>
    <col min="3" max="3" width="42.7109375" customWidth="1"/>
    <col min="4" max="4" width="11.140625" customWidth="1"/>
    <col min="5" max="5" width="12" customWidth="1"/>
    <col min="6" max="6" width="11.28515625" bestFit="1" customWidth="1"/>
    <col min="7" max="9" width="12.85546875" customWidth="1"/>
    <col min="10" max="11" width="3.85546875" customWidth="1"/>
    <col min="12" max="12" width="36.42578125" bestFit="1" customWidth="1"/>
    <col min="13" max="13" width="21.5703125" customWidth="1"/>
    <col min="14" max="14" width="25.28515625" customWidth="1"/>
    <col min="15" max="15" width="14.7109375" customWidth="1"/>
    <col min="16" max="16" width="17.5703125" customWidth="1"/>
    <col min="17" max="17" width="24.85546875" customWidth="1"/>
    <col min="18" max="20" width="22.28515625" customWidth="1"/>
    <col min="21" max="21" width="28.140625" customWidth="1"/>
    <col min="22" max="22" width="24" customWidth="1"/>
    <col min="23" max="23" width="34.28515625" customWidth="1"/>
    <col min="24" max="24" width="21.140625" customWidth="1"/>
    <col min="25" max="25" width="17.28515625" customWidth="1"/>
    <col min="26" max="26" width="34.5703125" bestFit="1" customWidth="1"/>
    <col min="27" max="27" width="41.85546875" bestFit="1" customWidth="1"/>
    <col min="28" max="29" width="19.7109375" customWidth="1"/>
    <col min="30" max="31" width="52" customWidth="1"/>
    <col min="32" max="32" width="22.42578125" customWidth="1"/>
    <col min="33" max="34" width="34.28515625" customWidth="1"/>
    <col min="35" max="35" width="22.42578125" customWidth="1"/>
    <col min="36" max="36" width="17.85546875" customWidth="1"/>
    <col min="37" max="37" width="57.5703125" customWidth="1"/>
    <col min="38" max="38" width="38" style="105" customWidth="1"/>
    <col min="39" max="39" width="22.42578125" style="37" customWidth="1"/>
    <col min="40" max="42" width="22.42578125" customWidth="1"/>
    <col min="43" max="43" width="10.28515625" customWidth="1"/>
    <col min="44" max="55" width="22.42578125" customWidth="1"/>
    <col min="56" max="56" width="3.28515625" customWidth="1"/>
    <col min="57" max="57" width="14.5703125" hidden="1" customWidth="1"/>
    <col min="58" max="58" width="12.7109375" hidden="1" customWidth="1"/>
    <col min="59" max="59" width="15.42578125" hidden="1" customWidth="1"/>
    <col min="60" max="60" width="14.5703125" hidden="1" customWidth="1"/>
    <col min="61" max="61" width="12.28515625" hidden="1" customWidth="1"/>
    <col min="62" max="62" width="10.28515625" hidden="1" customWidth="1"/>
    <col min="63" max="63" width="12.140625" hidden="1" customWidth="1"/>
    <col min="64" max="64" width="13.28515625" hidden="1" customWidth="1"/>
    <col min="65" max="65" width="12" hidden="1" customWidth="1"/>
    <col min="66" max="66" width="18.140625" hidden="1" customWidth="1"/>
    <col min="67" max="67" width="14.7109375" hidden="1" customWidth="1"/>
    <col min="68" max="68" width="11.7109375" hidden="1" customWidth="1"/>
    <col min="69" max="69" width="16.7109375" hidden="1" customWidth="1"/>
    <col min="70" max="70" width="17.5703125" hidden="1" customWidth="1"/>
    <col min="71" max="71" width="18" hidden="1" customWidth="1"/>
    <col min="72" max="72" width="17" hidden="1" customWidth="1"/>
  </cols>
  <sheetData>
    <row r="1" spans="1:91">
      <c r="C1" s="88" t="s">
        <v>360</v>
      </c>
      <c r="D1" s="89"/>
      <c r="E1" s="88"/>
      <c r="F1" s="89"/>
      <c r="G1" s="116"/>
      <c r="H1" s="116"/>
      <c r="I1" s="116"/>
      <c r="J1" s="116"/>
      <c r="K1" s="116"/>
      <c r="L1" s="116"/>
      <c r="M1" s="116"/>
      <c r="N1" s="116"/>
      <c r="O1" s="116"/>
      <c r="P1" s="116"/>
      <c r="Q1" s="116"/>
      <c r="R1" s="116"/>
      <c r="S1" s="116"/>
      <c r="AL1"/>
    </row>
    <row r="2" spans="1:91">
      <c r="C2" s="90" t="s">
        <v>361</v>
      </c>
      <c r="D2" s="60"/>
      <c r="E2" s="60"/>
      <c r="G2" s="116"/>
      <c r="H2" s="116"/>
      <c r="I2" s="116"/>
      <c r="J2" s="116"/>
      <c r="K2" s="116"/>
      <c r="L2" s="116"/>
      <c r="M2" s="116"/>
      <c r="N2" s="116"/>
      <c r="O2" s="116"/>
      <c r="P2" s="116"/>
      <c r="Q2" s="116"/>
      <c r="R2" s="116"/>
      <c r="S2" s="116"/>
      <c r="AL2"/>
    </row>
    <row r="3" spans="1:91">
      <c r="C3" s="91" t="s">
        <v>362</v>
      </c>
      <c r="D3" s="92">
        <f>C11</f>
        <v>700</v>
      </c>
      <c r="E3" s="93" t="str">
        <f>C12</f>
        <v>600-700</v>
      </c>
      <c r="F3" s="94" t="str">
        <f>C13</f>
        <v>sub-600</v>
      </c>
      <c r="G3" s="116"/>
      <c r="H3" s="116"/>
      <c r="I3" s="116"/>
      <c r="J3" s="116"/>
      <c r="K3" s="116"/>
      <c r="L3" s="116"/>
      <c r="M3" s="116"/>
      <c r="N3" s="116"/>
      <c r="O3" s="116"/>
      <c r="P3" s="116"/>
      <c r="Q3" s="116"/>
      <c r="R3" s="116"/>
      <c r="S3" s="116"/>
      <c r="AL3"/>
    </row>
    <row r="4" spans="1:91" ht="15.75" thickBot="1">
      <c r="C4" s="95">
        <v>1</v>
      </c>
      <c r="D4" s="96">
        <f>IFERROR(COUNTIFS($E$18:$E$473,D$3,$F$18:$F$473,"&gt;="&amp;$C4,$J$18:$J$473,"1C")/COUNTIFS($E$18:$E$473,D$3,$F$18:$F$473,"&gt;="&amp;$C4),"NA")</f>
        <v>0.58995815899581594</v>
      </c>
      <c r="E4" s="96">
        <f>IFERROR(COUNTIFS($E$18:$E$473,E$3,$F$18:$F$473,"&gt;="&amp;$C4,$J$18:$J$473,"1C")/COUNTIFS($E$18:$E$473,E$3,$F$18:$F$473,"&gt;="&amp;$C4),"NA")</f>
        <v>0.88</v>
      </c>
      <c r="F4" s="96">
        <f>IFERROR(COUNTIFS($E$18:$E$473,F$3,$F$18:$F$473,"&gt;="&amp;$C4,$J$18:$J$473,"1C")/COUNTIFS($E$18:$E$473,F$3,$F$18:$F$473,"&gt;="&amp;$C4),"NA")</f>
        <v>1</v>
      </c>
      <c r="G4" s="116"/>
      <c r="H4" s="116"/>
      <c r="I4" s="116"/>
      <c r="J4" s="116"/>
      <c r="K4" s="116"/>
      <c r="L4" s="116"/>
      <c r="M4" s="116"/>
      <c r="N4" s="116"/>
      <c r="O4" s="116"/>
      <c r="P4" s="116"/>
      <c r="Q4" s="116"/>
      <c r="R4" s="116"/>
      <c r="S4" s="116"/>
      <c r="AL4"/>
    </row>
    <row r="5" spans="1:91" ht="60.6" customHeight="1" thickBot="1">
      <c r="A5" s="4"/>
      <c r="B5" s="38" t="s">
        <v>52</v>
      </c>
      <c r="C5" s="97">
        <f>C4+0.5</f>
        <v>1.5</v>
      </c>
      <c r="D5" s="96">
        <f>IFERROR(COUNTIFS($E$18:$E$473,D$3,$F$18:$F$473,"&gt;="&amp;$C5,$J$18:$J$473,"1C")/COUNTIFS($E$18:$E$473,D$3,$F$18:$F$473,"&gt;="&amp;$C5),"NA")</f>
        <v>0.5720930232558139</v>
      </c>
      <c r="E5" s="96">
        <f>IFERROR(COUNTIFS($E$18:$E$473,E$3,$F$18:$F$473,"&gt;="&amp;$C5,$J$18:$J$473,"1C")/COUNTIFS($E$18:$E$473,E$3,$F$18:$F$473,"&gt;="&amp;$C5),"NA")</f>
        <v>0.8666666666666667</v>
      </c>
      <c r="F5" s="96">
        <f>IFERROR(COUNTIFS($E$18:$E$473,F$3,$F$18:$F$473,"&gt;="&amp;$C5,$J$18:$J$473,"1C")/COUNTIFS($E$18:$E$473,F$3,$F$18:$F$473,"&gt;="&amp;$C5),"NA")</f>
        <v>1</v>
      </c>
      <c r="G5" s="130"/>
      <c r="H5" s="130"/>
      <c r="I5" s="37"/>
      <c r="J5" s="37"/>
      <c r="K5" s="37"/>
      <c r="L5" s="37"/>
      <c r="M5" s="118"/>
      <c r="N5" s="37"/>
      <c r="O5" s="37"/>
      <c r="P5" s="37"/>
      <c r="Q5" s="37"/>
      <c r="R5" s="37"/>
      <c r="S5" s="37"/>
      <c r="T5" s="5"/>
      <c r="U5" s="5"/>
      <c r="V5" s="5"/>
      <c r="W5" s="5"/>
      <c r="X5" s="5"/>
      <c r="Y5" s="5"/>
      <c r="Z5" s="5"/>
      <c r="AA5" s="5"/>
      <c r="AC5" s="5"/>
      <c r="AD5" s="5"/>
      <c r="AE5" s="5"/>
      <c r="AF5" s="5"/>
      <c r="AG5" s="131"/>
      <c r="AH5" s="37"/>
      <c r="AI5" s="132"/>
      <c r="AJ5" s="37"/>
      <c r="AK5" s="5"/>
      <c r="AL5" s="5"/>
      <c r="AN5" s="5"/>
      <c r="AO5" s="5"/>
      <c r="AP5" s="5"/>
      <c r="AQ5" s="5"/>
      <c r="AR5" s="5"/>
      <c r="AS5" s="5"/>
      <c r="AT5" s="5"/>
      <c r="AU5" s="5"/>
      <c r="AV5" s="5"/>
      <c r="AW5" s="5"/>
      <c r="AX5" s="5"/>
      <c r="AY5" s="5"/>
      <c r="AZ5" s="5"/>
      <c r="BA5" s="5"/>
      <c r="BB5" s="5"/>
      <c r="BC5" s="5"/>
      <c r="BD5" s="5"/>
      <c r="BE5" s="11"/>
      <c r="BF5" s="14"/>
      <c r="BG5" s="11"/>
      <c r="BH5" s="14"/>
      <c r="BI5" s="11"/>
      <c r="BJ5" s="14"/>
      <c r="BK5" s="11"/>
      <c r="BL5" s="14"/>
      <c r="BM5" s="11"/>
      <c r="BN5" s="14"/>
      <c r="BO5" s="11"/>
      <c r="BP5" s="14"/>
      <c r="BQ5" s="11"/>
      <c r="BR5" s="14"/>
      <c r="BS5" s="14"/>
      <c r="BT5" s="11"/>
      <c r="BU5" s="5"/>
    </row>
    <row r="6" spans="1:91" ht="24.75" thickTop="1" thickBot="1">
      <c r="A6" s="1"/>
      <c r="B6" s="1"/>
      <c r="C6" s="97">
        <f>C5+0.5</f>
        <v>2</v>
      </c>
      <c r="D6" s="96">
        <f>IFERROR(COUNTIFS($E$18:$E$473,D$3,$F$18:$F$473,"&gt;="&amp;$C6,$J$18:$J$473,"1C")/COUNTIFS($E$18:$E$473,D$3,$F$18:$F$473,"&gt;="&amp;$C6),"NA")</f>
        <v>0.5401069518716578</v>
      </c>
      <c r="E6" s="96">
        <f>IFERROR(COUNTIFS($E$18:$E$473,E$3,$F$18:$F$473,"&gt;="&amp;$C6,$J$18:$J$473,"1C")/COUNTIFS($E$18:$E$473,E$3,$F$18:$F$473,"&gt;="&amp;$C6),"NA")</f>
        <v>0.86842105263157898</v>
      </c>
      <c r="F6" s="96">
        <f>IFERROR(COUNTIFS($E$18:$E$473,F$3,$F$18:$F$473,"&gt;="&amp;$C6,$J$18:$J$473,"1C")/COUNTIFS($E$18:$E$473,F$3,$F$18:$F$473,"&gt;="&amp;$C6),"NA")</f>
        <v>1</v>
      </c>
      <c r="G6" s="116"/>
      <c r="H6" s="116"/>
      <c r="I6" s="37"/>
      <c r="J6" s="37"/>
      <c r="K6" s="37"/>
      <c r="L6" s="119"/>
      <c r="M6" s="119"/>
      <c r="N6" s="37"/>
      <c r="O6" s="37"/>
      <c r="P6" s="37"/>
      <c r="Q6" s="37"/>
      <c r="R6" s="37"/>
      <c r="S6" s="37"/>
      <c r="T6" s="5"/>
      <c r="U6" s="5"/>
      <c r="V6" s="5"/>
      <c r="W6" s="5"/>
      <c r="X6" s="5"/>
      <c r="Y6" s="5"/>
      <c r="Z6" s="5"/>
      <c r="AA6" s="5"/>
      <c r="AC6" s="5"/>
      <c r="AD6" s="5"/>
      <c r="AE6" s="5"/>
      <c r="AF6" s="5"/>
      <c r="AG6" s="5"/>
      <c r="AH6" s="5"/>
      <c r="AI6" s="5"/>
      <c r="AJ6" s="5"/>
      <c r="AO6" s="5"/>
      <c r="AP6" s="5"/>
      <c r="AQ6" s="5"/>
      <c r="AR6" s="5"/>
      <c r="AS6" s="5"/>
      <c r="AT6" s="5"/>
      <c r="AU6" s="5"/>
      <c r="AV6" s="5"/>
      <c r="AW6" s="5"/>
      <c r="AX6" s="5"/>
      <c r="AY6" s="5"/>
      <c r="AZ6" s="5"/>
      <c r="BA6" s="5"/>
      <c r="BB6" s="5"/>
      <c r="BC6" s="5"/>
      <c r="BD6" s="5"/>
      <c r="BE6" s="11"/>
      <c r="BF6" s="14"/>
      <c r="BG6" s="11"/>
      <c r="BH6" s="14"/>
      <c r="BI6" s="11"/>
      <c r="BJ6" s="14"/>
      <c r="BK6" s="11"/>
      <c r="BL6" s="14"/>
      <c r="BM6" s="11"/>
      <c r="BN6" s="14"/>
      <c r="BO6" s="17"/>
      <c r="BP6" s="14"/>
      <c r="BQ6" s="11"/>
      <c r="BR6" s="14"/>
      <c r="BS6" s="14"/>
      <c r="BT6" s="11"/>
      <c r="BU6" s="5"/>
    </row>
    <row r="7" spans="1:91" ht="23.25">
      <c r="A7" s="2"/>
      <c r="B7" s="3"/>
      <c r="C7" s="98">
        <f>C6+0.5</f>
        <v>2.5</v>
      </c>
      <c r="D7" s="96">
        <f>IFERROR(COUNTIFS($E$18:$E$473,D$3,$F$18:$F$473,"&gt;="&amp;$C7,$J$18:$J$473,"1C")/COUNTIFS($E$18:$E$473,D$3,$F$18:$F$473,"&gt;="&amp;$C7),"NA")</f>
        <v>0.54729729729729726</v>
      </c>
      <c r="E7" s="96">
        <f>IFERROR(COUNTIFS($E$18:$E$473,E$3,$F$18:$F$473,"&gt;="&amp;$C7,$J$18:$J$473,"1C")/COUNTIFS($E$18:$E$473,E$3,$F$18:$F$473,"&gt;="&amp;$C7),"NA")</f>
        <v>0.8</v>
      </c>
      <c r="F7" s="96" t="str">
        <f>IFERROR(COUNTIFS($E$18:$E$473,F$3,$F$18:$F$473,"&gt;="&amp;$C7,$J$18:$J$473,"1C")/COUNTIFS($E$18:$E$473,F$3,$F$18:$F$473,"&gt;="&amp;$C7),"NA")</f>
        <v>NA</v>
      </c>
      <c r="G7" s="123" t="s">
        <v>607</v>
      </c>
      <c r="H7" s="123" t="s">
        <v>608</v>
      </c>
      <c r="I7" s="117"/>
      <c r="J7" s="37"/>
      <c r="K7" s="37"/>
      <c r="L7" s="119"/>
      <c r="M7" s="119"/>
      <c r="N7" s="37"/>
      <c r="O7" s="37"/>
      <c r="P7" s="37"/>
      <c r="Q7" s="37"/>
      <c r="R7" s="37"/>
      <c r="S7" s="37"/>
      <c r="T7" s="5"/>
      <c r="U7" s="5"/>
      <c r="V7" s="5"/>
      <c r="W7" s="5"/>
      <c r="X7" s="5"/>
      <c r="Y7" s="5"/>
      <c r="Z7" s="5"/>
      <c r="AA7" s="5"/>
      <c r="AC7" s="5"/>
      <c r="AD7" s="5"/>
      <c r="AE7" s="5"/>
      <c r="AF7" s="5"/>
      <c r="AG7" s="5"/>
      <c r="AH7" s="5"/>
      <c r="AI7" s="5"/>
      <c r="AJ7" s="5"/>
      <c r="AO7" s="5"/>
      <c r="AP7" s="5"/>
      <c r="AQ7" s="5"/>
      <c r="AR7" s="5"/>
      <c r="AS7" s="5"/>
      <c r="AT7" s="5"/>
      <c r="AU7" s="5"/>
      <c r="AV7" s="5"/>
      <c r="AW7" s="5"/>
      <c r="AX7" s="5"/>
      <c r="AY7" s="5"/>
      <c r="AZ7" s="5"/>
      <c r="BA7" s="5"/>
      <c r="BB7" s="5"/>
      <c r="BC7" s="5"/>
      <c r="BD7" s="5"/>
      <c r="BE7" s="11" t="s">
        <v>17</v>
      </c>
      <c r="BF7" s="14"/>
      <c r="BG7" s="11"/>
      <c r="BH7" s="14"/>
      <c r="BI7" s="11"/>
      <c r="BJ7" s="14"/>
      <c r="BK7" s="11"/>
      <c r="BL7" s="14"/>
      <c r="BM7" s="11"/>
      <c r="BN7" s="14"/>
      <c r="BO7" s="17"/>
      <c r="BP7" s="14"/>
      <c r="BQ7" s="11"/>
      <c r="BR7" s="14"/>
      <c r="BS7" s="14"/>
      <c r="BT7" s="11"/>
      <c r="BU7" s="5"/>
    </row>
    <row r="8" spans="1:91" ht="45">
      <c r="C8" s="5"/>
      <c r="D8" s="79"/>
      <c r="E8" s="5"/>
      <c r="F8" s="121">
        <v>65</v>
      </c>
      <c r="G8" s="122">
        <v>36</v>
      </c>
      <c r="H8" s="5">
        <f>F8/G8</f>
        <v>1.8055555555555556</v>
      </c>
      <c r="I8" s="5"/>
      <c r="J8" s="5"/>
      <c r="K8" s="5"/>
      <c r="L8" s="5"/>
      <c r="M8" s="5"/>
      <c r="N8" s="5"/>
      <c r="O8" s="5"/>
      <c r="P8" s="5"/>
      <c r="Q8" s="5"/>
      <c r="R8" s="5"/>
      <c r="S8" s="5"/>
      <c r="T8" s="5"/>
      <c r="U8" s="5"/>
      <c r="V8" s="5"/>
      <c r="W8" s="5"/>
      <c r="X8" s="5"/>
      <c r="Y8" s="5"/>
      <c r="Z8" s="5"/>
      <c r="AA8" s="37"/>
      <c r="AC8" s="5"/>
      <c r="AD8" s="5"/>
      <c r="AE8" s="5"/>
      <c r="AF8" s="5"/>
      <c r="AG8" s="5"/>
      <c r="AH8" s="5"/>
      <c r="AI8" s="5"/>
      <c r="AJ8" s="5"/>
      <c r="AO8" s="5"/>
      <c r="AP8" s="5"/>
      <c r="AQ8" s="5"/>
      <c r="AR8" s="5"/>
      <c r="AS8" s="5"/>
      <c r="AT8" s="5"/>
      <c r="AU8" s="5"/>
      <c r="AV8" s="5"/>
      <c r="AW8" s="5"/>
      <c r="AX8" s="5"/>
      <c r="AY8" s="5"/>
      <c r="AZ8" s="5"/>
      <c r="BA8" s="5"/>
      <c r="BB8" s="5"/>
      <c r="BC8" s="5"/>
      <c r="BD8" s="5"/>
      <c r="BE8" s="12" t="s">
        <v>0</v>
      </c>
      <c r="BF8" s="15" t="s">
        <v>1</v>
      </c>
      <c r="BG8" s="12" t="s">
        <v>2</v>
      </c>
      <c r="BH8" s="15" t="s">
        <v>3</v>
      </c>
      <c r="BI8" s="12" t="s">
        <v>4</v>
      </c>
      <c r="BJ8" s="15" t="s">
        <v>5</v>
      </c>
      <c r="BK8" s="12" t="s">
        <v>6</v>
      </c>
      <c r="BL8" s="15" t="s">
        <v>7</v>
      </c>
      <c r="BM8" s="12" t="s">
        <v>8</v>
      </c>
      <c r="BN8" s="15" t="s">
        <v>9</v>
      </c>
      <c r="BO8" s="12" t="s">
        <v>10</v>
      </c>
      <c r="BP8" s="15" t="s">
        <v>11</v>
      </c>
      <c r="BQ8" s="12" t="s">
        <v>12</v>
      </c>
      <c r="BR8" s="15" t="s">
        <v>13</v>
      </c>
      <c r="BS8" s="15" t="s">
        <v>14</v>
      </c>
      <c r="BT8" s="12" t="s">
        <v>15</v>
      </c>
      <c r="BU8" s="5"/>
      <c r="BV8" s="8"/>
      <c r="CE8">
        <v>700</v>
      </c>
      <c r="CG8" t="s">
        <v>21</v>
      </c>
      <c r="CM8" s="115"/>
    </row>
    <row r="9" spans="1:91">
      <c r="B9" s="5"/>
      <c r="C9" s="66" t="s">
        <v>18</v>
      </c>
      <c r="D9" s="125"/>
      <c r="E9" s="64" t="s">
        <v>22</v>
      </c>
      <c r="F9" s="127" t="s">
        <v>23</v>
      </c>
      <c r="G9" s="126" t="s">
        <v>129</v>
      </c>
      <c r="H9" s="59" t="s">
        <v>132</v>
      </c>
      <c r="I9" s="65" t="s">
        <v>131</v>
      </c>
      <c r="J9" s="7"/>
      <c r="K9" s="7"/>
      <c r="L9" s="120"/>
      <c r="M9" s="120"/>
      <c r="N9" s="120"/>
      <c r="O9" s="7"/>
      <c r="P9" s="7"/>
      <c r="Q9" s="7"/>
      <c r="R9" s="7"/>
      <c r="S9" s="7"/>
      <c r="T9" s="7"/>
      <c r="U9" s="7"/>
      <c r="V9" s="7"/>
      <c r="W9" s="7"/>
      <c r="X9" s="7"/>
      <c r="Y9" s="7"/>
      <c r="Z9" s="7"/>
      <c r="AA9" s="7"/>
      <c r="AC9" s="7"/>
      <c r="AD9" s="7"/>
      <c r="AE9" s="7"/>
      <c r="BD9" s="7"/>
      <c r="BE9" s="11">
        <f t="shared" ref="BE9:BT9" si="0">COUNTA(BE18:BE67)</f>
        <v>0</v>
      </c>
      <c r="BF9" s="14">
        <f t="shared" si="0"/>
        <v>2</v>
      </c>
      <c r="BG9" s="11">
        <f t="shared" si="0"/>
        <v>7</v>
      </c>
      <c r="BH9" s="14">
        <f t="shared" si="0"/>
        <v>3</v>
      </c>
      <c r="BI9" s="11">
        <f t="shared" si="0"/>
        <v>1</v>
      </c>
      <c r="BJ9" s="14">
        <f t="shared" si="0"/>
        <v>0</v>
      </c>
      <c r="BK9" s="11">
        <f t="shared" si="0"/>
        <v>0</v>
      </c>
      <c r="BL9" s="14">
        <f t="shared" si="0"/>
        <v>0</v>
      </c>
      <c r="BM9" s="11">
        <f t="shared" si="0"/>
        <v>0</v>
      </c>
      <c r="BN9" s="14">
        <f t="shared" si="0"/>
        <v>1</v>
      </c>
      <c r="BO9" s="11">
        <f t="shared" si="0"/>
        <v>2</v>
      </c>
      <c r="BP9" s="14">
        <f t="shared" si="0"/>
        <v>1</v>
      </c>
      <c r="BQ9" s="11">
        <f t="shared" si="0"/>
        <v>0</v>
      </c>
      <c r="BR9" s="14">
        <f t="shared" si="0"/>
        <v>0</v>
      </c>
      <c r="BS9" s="14">
        <f t="shared" si="0"/>
        <v>1</v>
      </c>
      <c r="BT9" s="11">
        <f t="shared" si="0"/>
        <v>0</v>
      </c>
      <c r="BU9" s="5"/>
      <c r="BX9" s="7"/>
      <c r="CC9">
        <v>0.5</v>
      </c>
      <c r="CE9" s="100">
        <f t="shared" ref="CE9:CE40" si="1">IFERROR(COUNTIFS($E$18:$E$473,CE$8,$F$18:$F$473,"&gt;="&amp;$CC9,$J$18:$J$473,"1C")/COUNTIFS($E$18:$E$473,CE$8,$F$18:$F$473,"&gt;="&amp;$CC9),"NA")</f>
        <v>0.59090909090909094</v>
      </c>
      <c r="CG9" s="100">
        <f t="shared" ref="CG9:CG40" si="2">IFERROR(COUNTIFS($E$18:$E$473,CG$8,$F$18:$F$473,"&gt;="&amp;$CC9,$J$18:$J$473,"1C")/COUNTIFS($E$18:$E$473,CG$8,$F$18:$F$473,"&gt;="&amp;$CC9),"NA")</f>
        <v>0.8867924528301887</v>
      </c>
    </row>
    <row r="10" spans="1:91">
      <c r="B10" s="5"/>
      <c r="C10" s="66"/>
      <c r="D10" s="124"/>
      <c r="E10" s="62"/>
      <c r="F10" s="11"/>
      <c r="G10" s="66"/>
      <c r="H10" s="66"/>
      <c r="I10" s="63"/>
      <c r="J10" s="5"/>
      <c r="K10" s="5"/>
      <c r="L10" s="37"/>
      <c r="M10" s="37"/>
      <c r="N10" s="37"/>
      <c r="O10" s="5"/>
      <c r="P10" s="5"/>
      <c r="Q10" s="5"/>
      <c r="R10" s="5"/>
      <c r="S10" s="5"/>
      <c r="T10" s="5"/>
      <c r="U10" s="5"/>
      <c r="V10" s="5"/>
      <c r="W10" s="5"/>
      <c r="X10" s="5"/>
      <c r="Y10" s="5"/>
      <c r="Z10" s="5"/>
      <c r="AA10" s="37"/>
      <c r="AC10" s="5"/>
      <c r="AD10" s="5"/>
      <c r="AE10" s="5"/>
      <c r="BD10" s="5"/>
      <c r="BE10" s="13">
        <f t="shared" ref="BE10:BT10" si="3">IFERROR(COUNTIF(BE18:BE67,"1C"),"NA")</f>
        <v>0</v>
      </c>
      <c r="BF10" s="16">
        <f t="shared" si="3"/>
        <v>2</v>
      </c>
      <c r="BG10" s="13">
        <f t="shared" si="3"/>
        <v>4</v>
      </c>
      <c r="BH10" s="16">
        <f t="shared" si="3"/>
        <v>3</v>
      </c>
      <c r="BI10" s="13">
        <f t="shared" si="3"/>
        <v>1</v>
      </c>
      <c r="BJ10" s="16">
        <f t="shared" si="3"/>
        <v>0</v>
      </c>
      <c r="BK10" s="13">
        <f t="shared" si="3"/>
        <v>0</v>
      </c>
      <c r="BL10" s="16">
        <f t="shared" si="3"/>
        <v>0</v>
      </c>
      <c r="BM10" s="13">
        <f t="shared" si="3"/>
        <v>0</v>
      </c>
      <c r="BN10" s="16">
        <f t="shared" si="3"/>
        <v>1</v>
      </c>
      <c r="BO10" s="13">
        <f t="shared" si="3"/>
        <v>2</v>
      </c>
      <c r="BP10" s="16">
        <f t="shared" si="3"/>
        <v>1</v>
      </c>
      <c r="BQ10" s="13">
        <f t="shared" si="3"/>
        <v>0</v>
      </c>
      <c r="BR10" s="16">
        <f t="shared" si="3"/>
        <v>0</v>
      </c>
      <c r="BS10" s="16">
        <f t="shared" si="3"/>
        <v>1</v>
      </c>
      <c r="BT10" s="13">
        <f t="shared" si="3"/>
        <v>0</v>
      </c>
      <c r="BU10" s="5"/>
      <c r="CC10">
        <f>CC9+0.1</f>
        <v>0.6</v>
      </c>
      <c r="CE10" s="100">
        <f t="shared" si="1"/>
        <v>0.59090909090909094</v>
      </c>
      <c r="CG10" s="100">
        <f t="shared" si="2"/>
        <v>0.8867924528301887</v>
      </c>
    </row>
    <row r="11" spans="1:91">
      <c r="B11" s="5"/>
      <c r="C11" s="128">
        <v>700</v>
      </c>
      <c r="E11" s="77">
        <f>IFERROR(AVERAGEIF($E$18:$E$473,$C11,$F$18:$F$473),"NA")</f>
        <v>2.9628451443569555</v>
      </c>
      <c r="F11" s="58">
        <f>H8</f>
        <v>1.8055555555555556</v>
      </c>
      <c r="G11" s="14">
        <f>COUNTIFS($E$18:$E$487,$C11)</f>
        <v>256</v>
      </c>
      <c r="H11" s="69">
        <f>COUNTIFS($E$18:$E$487,$C11,$J$18:$J$487,"1W")/G11</f>
        <v>0.43359375</v>
      </c>
      <c r="I11" s="68">
        <f>IFERROR(COUNTIFS($E$18:$E$487,$C11,$J$18:$J$487,"1C")/G11,"NA")</f>
        <v>0.56640625</v>
      </c>
      <c r="J11" s="5"/>
      <c r="K11" s="5"/>
      <c r="L11" s="37"/>
      <c r="M11" s="37"/>
      <c r="N11" s="37"/>
      <c r="O11" s="5"/>
      <c r="P11" s="5"/>
      <c r="Q11" s="5"/>
      <c r="R11" s="5"/>
      <c r="S11" s="5"/>
      <c r="T11" s="5"/>
      <c r="U11" s="5"/>
      <c r="V11" s="5"/>
      <c r="W11" s="5"/>
      <c r="X11" s="5"/>
      <c r="Y11" s="5"/>
      <c r="Z11" s="5"/>
      <c r="AA11" s="37"/>
      <c r="AC11" s="5"/>
      <c r="AD11" s="5"/>
      <c r="AE11" s="5"/>
      <c r="BD11" s="5"/>
      <c r="BE11" s="13">
        <f t="shared" ref="BE11:BT11" si="4">IFERROR(COUNTIF(BE19:BE68,"1W"),"NA")</f>
        <v>0</v>
      </c>
      <c r="BF11" s="16">
        <f t="shared" si="4"/>
        <v>0</v>
      </c>
      <c r="BG11" s="13">
        <f t="shared" si="4"/>
        <v>3</v>
      </c>
      <c r="BH11" s="16">
        <f t="shared" si="4"/>
        <v>0</v>
      </c>
      <c r="BI11" s="13">
        <f t="shared" si="4"/>
        <v>0</v>
      </c>
      <c r="BJ11" s="16">
        <f t="shared" si="4"/>
        <v>0</v>
      </c>
      <c r="BK11" s="13">
        <f t="shared" si="4"/>
        <v>0</v>
      </c>
      <c r="BL11" s="16">
        <f t="shared" si="4"/>
        <v>0</v>
      </c>
      <c r="BM11" s="13">
        <f t="shared" si="4"/>
        <v>0</v>
      </c>
      <c r="BN11" s="16">
        <f t="shared" si="4"/>
        <v>0</v>
      </c>
      <c r="BO11" s="13">
        <f t="shared" si="4"/>
        <v>0</v>
      </c>
      <c r="BP11" s="16">
        <f t="shared" si="4"/>
        <v>0</v>
      </c>
      <c r="BQ11" s="13">
        <f t="shared" si="4"/>
        <v>0</v>
      </c>
      <c r="BR11" s="16">
        <f t="shared" si="4"/>
        <v>0</v>
      </c>
      <c r="BS11" s="16">
        <f t="shared" si="4"/>
        <v>0</v>
      </c>
      <c r="BT11" s="13">
        <f t="shared" si="4"/>
        <v>0</v>
      </c>
      <c r="BU11" s="5"/>
      <c r="CC11">
        <f t="shared" ref="CC11:CC22" si="5">CC10+0.1</f>
        <v>0.7</v>
      </c>
      <c r="CE11" s="100">
        <f t="shared" si="1"/>
        <v>0.58921161825726143</v>
      </c>
      <c r="CG11" s="100">
        <f t="shared" si="2"/>
        <v>0.8867924528301887</v>
      </c>
    </row>
    <row r="12" spans="1:91">
      <c r="B12" s="5"/>
      <c r="C12" s="14" t="s">
        <v>21</v>
      </c>
      <c r="E12" s="77">
        <f>IFERROR(AVERAGEIF($E$18:$E$473,C12,$F$18:$F$473),"NA")</f>
        <v>2.5022641509433958</v>
      </c>
      <c r="F12" s="58">
        <f>F11</f>
        <v>1.8055555555555556</v>
      </c>
      <c r="G12" s="14">
        <f>COUNTIFS($E$18:$E$487,$C12)</f>
        <v>56</v>
      </c>
      <c r="H12" s="69">
        <f>IFERROR(COUNTIFS($E$18:$E$487,$C12,$J$18:$J$487,"1W")/G12,"NA")</f>
        <v>0.125</v>
      </c>
      <c r="I12" s="68">
        <f>IFERROR(COUNTIFS($E$18:$E$487,$C12,$J$18:$J$487,"1C")/G12,"NA")</f>
        <v>0.875</v>
      </c>
      <c r="J12" s="5"/>
      <c r="K12" s="5"/>
      <c r="L12" s="37"/>
      <c r="M12" s="37"/>
      <c r="N12" s="37"/>
      <c r="O12" s="5"/>
      <c r="P12" s="5"/>
      <c r="Q12" s="5"/>
      <c r="R12" s="5"/>
      <c r="S12" s="5"/>
      <c r="T12" s="5"/>
      <c r="U12" s="5"/>
      <c r="V12" s="5"/>
      <c r="W12" s="5"/>
      <c r="X12" s="5"/>
      <c r="Y12" s="5"/>
      <c r="Z12" s="5"/>
      <c r="AA12" s="5"/>
      <c r="AB12" s="5"/>
      <c r="AC12" s="5"/>
      <c r="AD12" s="5"/>
      <c r="AE12" s="5"/>
      <c r="BD12" s="5"/>
      <c r="BE12" s="11"/>
      <c r="BF12" s="14"/>
      <c r="BG12" s="11"/>
      <c r="BH12" s="14"/>
      <c r="BI12" s="11"/>
      <c r="BJ12" s="14"/>
      <c r="BK12" s="11"/>
      <c r="BL12" s="14"/>
      <c r="BM12" s="11"/>
      <c r="BN12" s="14"/>
      <c r="BO12" s="11"/>
      <c r="BP12" s="14"/>
      <c r="BQ12" s="11"/>
      <c r="BR12" s="14"/>
      <c r="BS12" s="14"/>
      <c r="BT12" s="11"/>
      <c r="BU12" s="5"/>
      <c r="CC12">
        <f t="shared" si="5"/>
        <v>0.79999999999999993</v>
      </c>
      <c r="CE12" s="100">
        <f t="shared" si="1"/>
        <v>0.59166666666666667</v>
      </c>
      <c r="CG12" s="100">
        <f t="shared" si="2"/>
        <v>0.88461538461538458</v>
      </c>
    </row>
    <row r="13" spans="1:91">
      <c r="B13" s="5"/>
      <c r="C13" s="67" t="s">
        <v>609</v>
      </c>
      <c r="E13" s="75">
        <f>IFERROR(AVERAGEIF($E$18:$E$473,C13,$F$18:$F$473),"NA")</f>
        <v>1.45</v>
      </c>
      <c r="F13" s="58">
        <f>F12</f>
        <v>1.8055555555555556</v>
      </c>
      <c r="G13" s="67">
        <f>COUNTIFS($E$18:$E$487,$C13)</f>
        <v>2</v>
      </c>
      <c r="H13" s="68">
        <f>IFERROR(COUNTIFS($E$18:$E$487,$C13,$J$18:$J$487,"1W")/G13,"NA")</f>
        <v>0</v>
      </c>
      <c r="I13" s="70">
        <f>IFERROR(COUNTIFS($E$18:$E$487,$C13,$J$18:$J$487,"1C")/G13,"NA")</f>
        <v>1</v>
      </c>
      <c r="J13" s="5"/>
      <c r="K13" s="5"/>
      <c r="L13" s="37"/>
      <c r="M13" s="37"/>
      <c r="N13" s="37"/>
      <c r="O13" s="5"/>
      <c r="P13" s="5"/>
      <c r="Q13" s="5"/>
      <c r="R13" s="5"/>
      <c r="S13" s="5"/>
      <c r="T13" s="5"/>
      <c r="U13" s="5"/>
      <c r="V13" s="5"/>
      <c r="W13" s="5"/>
      <c r="X13" s="5"/>
      <c r="Y13" s="5"/>
      <c r="Z13" s="5"/>
      <c r="AA13" s="5"/>
      <c r="AB13" s="5"/>
      <c r="AC13" s="5"/>
      <c r="AD13" s="5"/>
      <c r="AE13" s="5"/>
      <c r="AL13"/>
      <c r="BD13" s="5"/>
      <c r="BE13" s="32" t="str">
        <f t="shared" ref="BE13:BG13" si="6">IFERROR(BE10/BE9,"NA")</f>
        <v>NA</v>
      </c>
      <c r="BF13" s="33">
        <f t="shared" si="6"/>
        <v>1</v>
      </c>
      <c r="BG13" s="32">
        <f t="shared" si="6"/>
        <v>0.5714285714285714</v>
      </c>
      <c r="BH13" s="33">
        <f>IFERROR(BH10/BH9,"NA")</f>
        <v>1</v>
      </c>
      <c r="BI13" s="32">
        <f t="shared" ref="BI13:BT13" si="7">IFERROR(BI10/BI9,"NA")</f>
        <v>1</v>
      </c>
      <c r="BJ13" s="33" t="str">
        <f t="shared" si="7"/>
        <v>NA</v>
      </c>
      <c r="BK13" s="32" t="str">
        <f t="shared" si="7"/>
        <v>NA</v>
      </c>
      <c r="BL13" s="33" t="str">
        <f t="shared" si="7"/>
        <v>NA</v>
      </c>
      <c r="BM13" s="32" t="str">
        <f t="shared" si="7"/>
        <v>NA</v>
      </c>
      <c r="BN13" s="33">
        <f t="shared" si="7"/>
        <v>1</v>
      </c>
      <c r="BO13" s="32">
        <f t="shared" si="7"/>
        <v>1</v>
      </c>
      <c r="BP13" s="33">
        <f t="shared" si="7"/>
        <v>1</v>
      </c>
      <c r="BQ13" s="32" t="str">
        <f t="shared" si="7"/>
        <v>NA</v>
      </c>
      <c r="BR13" s="33" t="str">
        <f t="shared" si="7"/>
        <v>NA</v>
      </c>
      <c r="BS13" s="33">
        <f t="shared" si="7"/>
        <v>1</v>
      </c>
      <c r="BT13" s="32" t="str">
        <f t="shared" si="7"/>
        <v>NA</v>
      </c>
      <c r="BU13" s="5"/>
      <c r="CC13">
        <f t="shared" si="5"/>
        <v>0.89999999999999991</v>
      </c>
      <c r="CE13" s="100">
        <f t="shared" si="1"/>
        <v>0.59166666666666667</v>
      </c>
      <c r="CG13" s="100">
        <f t="shared" si="2"/>
        <v>0.88461538461538458</v>
      </c>
    </row>
    <row r="14" spans="1:91" ht="21">
      <c r="C14" s="5" t="s">
        <v>130</v>
      </c>
      <c r="D14" s="61"/>
      <c r="E14" s="61"/>
      <c r="F14" s="61"/>
      <c r="G14" s="60">
        <f>SUM(G11:G13)</f>
        <v>314</v>
      </c>
      <c r="H14" s="71"/>
      <c r="I14" s="5"/>
      <c r="J14" s="5"/>
      <c r="K14" s="5"/>
      <c r="L14" s="34" t="s">
        <v>30</v>
      </c>
      <c r="M14" s="34"/>
      <c r="N14" s="34"/>
      <c r="O14" s="34"/>
      <c r="P14" s="34"/>
      <c r="Q14" s="34"/>
      <c r="R14" s="34"/>
      <c r="S14" s="34"/>
      <c r="T14" s="34"/>
      <c r="U14" s="34"/>
      <c r="V14" s="34"/>
      <c r="W14" s="34"/>
      <c r="X14" s="34"/>
      <c r="Y14" s="34"/>
      <c r="Z14" s="34"/>
      <c r="AA14" s="34"/>
      <c r="AB14" s="34"/>
      <c r="AC14" s="34"/>
      <c r="AD14" s="34"/>
      <c r="AE14" s="34"/>
      <c r="AF14" s="34"/>
      <c r="AG14" s="34"/>
      <c r="AH14" s="34"/>
      <c r="AI14" s="34"/>
      <c r="AJ14" s="34"/>
      <c r="AK14" s="34"/>
      <c r="AL14" s="34"/>
      <c r="AN14" s="34"/>
      <c r="AO14" s="34"/>
      <c r="AP14" s="34"/>
      <c r="AR14" s="34"/>
      <c r="AS14" s="34"/>
      <c r="AT14" s="34"/>
      <c r="AU14" s="34"/>
      <c r="AV14" s="34"/>
      <c r="AW14" s="34"/>
      <c r="AX14" s="34"/>
      <c r="AY14" s="34"/>
      <c r="AZ14" s="34"/>
      <c r="BA14" s="34"/>
      <c r="BB14" s="34"/>
      <c r="BC14" s="34"/>
      <c r="BD14" s="5"/>
      <c r="BE14" s="32" t="str">
        <f>IFERROR(BE11/$BE$9,"NA")</f>
        <v>NA</v>
      </c>
      <c r="BF14" s="33" t="str">
        <f t="shared" ref="BF14:BT14" si="8">IFERROR(BF11/$BE$9,"NA")</f>
        <v>NA</v>
      </c>
      <c r="BG14" s="32" t="str">
        <f t="shared" si="8"/>
        <v>NA</v>
      </c>
      <c r="BH14" s="33" t="str">
        <f t="shared" si="8"/>
        <v>NA</v>
      </c>
      <c r="BI14" s="32" t="str">
        <f t="shared" si="8"/>
        <v>NA</v>
      </c>
      <c r="BJ14" s="33" t="str">
        <f t="shared" si="8"/>
        <v>NA</v>
      </c>
      <c r="BK14" s="32" t="str">
        <f t="shared" si="8"/>
        <v>NA</v>
      </c>
      <c r="BL14" s="33" t="str">
        <f t="shared" si="8"/>
        <v>NA</v>
      </c>
      <c r="BM14" s="32" t="str">
        <f t="shared" si="8"/>
        <v>NA</v>
      </c>
      <c r="BN14" s="33" t="str">
        <f t="shared" si="8"/>
        <v>NA</v>
      </c>
      <c r="BO14" s="32" t="str">
        <f t="shared" si="8"/>
        <v>NA</v>
      </c>
      <c r="BP14" s="33" t="str">
        <f t="shared" si="8"/>
        <v>NA</v>
      </c>
      <c r="BQ14" s="32" t="str">
        <f t="shared" si="8"/>
        <v>NA</v>
      </c>
      <c r="BR14" s="33" t="str">
        <f t="shared" si="8"/>
        <v>NA</v>
      </c>
      <c r="BS14" s="33" t="str">
        <f t="shared" si="8"/>
        <v>NA</v>
      </c>
      <c r="BT14" s="32" t="str">
        <f t="shared" si="8"/>
        <v>NA</v>
      </c>
      <c r="BU14" s="5"/>
      <c r="CC14">
        <f t="shared" si="5"/>
        <v>0.99999999999999989</v>
      </c>
      <c r="CE14" s="100">
        <f t="shared" si="1"/>
        <v>0.58995815899581594</v>
      </c>
      <c r="CG14" s="100">
        <f t="shared" si="2"/>
        <v>0.88</v>
      </c>
    </row>
    <row r="15" spans="1:91" ht="21">
      <c r="D15" s="61"/>
      <c r="E15" s="61"/>
      <c r="I15" s="5"/>
      <c r="J15" s="5"/>
      <c r="K15" s="5"/>
      <c r="L15" s="34" t="s">
        <v>189</v>
      </c>
      <c r="M15" s="34"/>
      <c r="N15" s="34"/>
      <c r="O15" s="34"/>
      <c r="P15" s="34"/>
      <c r="Q15" s="34"/>
      <c r="R15" s="34"/>
      <c r="S15" s="34"/>
      <c r="T15" s="34"/>
      <c r="U15" s="34"/>
      <c r="V15" s="34"/>
      <c r="W15" s="34"/>
      <c r="X15" s="34"/>
      <c r="Y15" s="34"/>
      <c r="Z15" s="34"/>
      <c r="AA15" s="34"/>
      <c r="AB15" s="34"/>
      <c r="AC15" s="34"/>
      <c r="AD15" s="35" t="s">
        <v>148</v>
      </c>
      <c r="AE15" s="34"/>
      <c r="AF15" s="34"/>
      <c r="AG15" s="34"/>
      <c r="AH15" s="34"/>
      <c r="AI15" s="34"/>
      <c r="AJ15" s="34"/>
      <c r="AK15" s="34"/>
      <c r="AL15" s="34"/>
      <c r="AN15" s="34"/>
      <c r="AO15" s="34"/>
      <c r="AP15" s="34"/>
      <c r="AR15" s="34"/>
      <c r="AS15" s="34"/>
      <c r="AT15" s="34"/>
      <c r="AU15" s="34"/>
      <c r="AV15" s="34"/>
      <c r="AW15" s="34"/>
      <c r="AX15" s="34"/>
      <c r="AY15" s="34"/>
      <c r="AZ15" s="34"/>
      <c r="BA15" s="34"/>
      <c r="BB15" s="34"/>
      <c r="BC15" s="34"/>
      <c r="BD15" s="5"/>
      <c r="BE15" s="11"/>
      <c r="BF15" s="14"/>
      <c r="BG15" s="11"/>
      <c r="BH15" s="14"/>
      <c r="BI15" s="11"/>
      <c r="BJ15" s="14"/>
      <c r="BK15" s="11"/>
      <c r="BL15" s="14"/>
      <c r="BM15" s="11"/>
      <c r="BN15" s="14"/>
      <c r="BO15" s="11"/>
      <c r="BP15" s="14"/>
      <c r="BQ15" s="11"/>
      <c r="BR15" s="14"/>
      <c r="BS15" s="14"/>
      <c r="BT15" s="11"/>
      <c r="BU15" s="5"/>
      <c r="CC15">
        <f t="shared" si="5"/>
        <v>1.0999999999999999</v>
      </c>
      <c r="CE15" s="100">
        <f t="shared" si="1"/>
        <v>0.58771929824561409</v>
      </c>
      <c r="CG15" s="100">
        <f t="shared" si="2"/>
        <v>0.87755102040816324</v>
      </c>
    </row>
    <row r="16" spans="1:91" ht="21">
      <c r="I16" s="5"/>
      <c r="J16" s="5"/>
      <c r="K16" s="5"/>
      <c r="L16" s="35" t="s">
        <v>28</v>
      </c>
      <c r="M16" s="35" t="s">
        <v>124</v>
      </c>
      <c r="N16" s="35" t="s">
        <v>65</v>
      </c>
      <c r="O16" s="35" t="s">
        <v>42</v>
      </c>
      <c r="P16" s="35" t="s">
        <v>31</v>
      </c>
      <c r="Q16" s="35" t="s">
        <v>175</v>
      </c>
      <c r="R16" s="35" t="s">
        <v>36</v>
      </c>
      <c r="S16" s="35" t="s">
        <v>282</v>
      </c>
      <c r="T16" s="35" t="s">
        <v>177</v>
      </c>
      <c r="U16" s="35" t="s">
        <v>35</v>
      </c>
      <c r="V16" s="35" t="s">
        <v>37</v>
      </c>
      <c r="W16" s="35" t="s">
        <v>190</v>
      </c>
      <c r="X16" s="35" t="s">
        <v>39</v>
      </c>
      <c r="Y16" s="35" t="s">
        <v>39</v>
      </c>
      <c r="Z16" s="35" t="s">
        <v>309</v>
      </c>
      <c r="AA16" s="35" t="s">
        <v>284</v>
      </c>
      <c r="AB16" s="35" t="s">
        <v>69</v>
      </c>
      <c r="AC16" s="35" t="s">
        <v>69</v>
      </c>
      <c r="AD16" s="35" t="s">
        <v>149</v>
      </c>
      <c r="AE16" s="35" t="s">
        <v>228</v>
      </c>
      <c r="AF16" s="36" t="s">
        <v>44</v>
      </c>
      <c r="AG16" s="36" t="s">
        <v>48</v>
      </c>
      <c r="AH16" s="36" t="s">
        <v>117</v>
      </c>
      <c r="AI16" s="36" t="s">
        <v>46</v>
      </c>
      <c r="AJ16" s="36" t="s">
        <v>183</v>
      </c>
      <c r="AK16" s="35" t="s">
        <v>50</v>
      </c>
      <c r="AL16" s="35" t="s">
        <v>126</v>
      </c>
      <c r="AN16" s="35" t="s">
        <v>119</v>
      </c>
      <c r="AO16" s="35"/>
      <c r="AP16" s="35"/>
      <c r="AR16" s="35"/>
      <c r="AS16" s="35"/>
      <c r="AT16" s="35"/>
      <c r="AU16" s="35"/>
      <c r="AV16" s="35"/>
      <c r="AW16" s="35"/>
      <c r="AX16" s="35"/>
      <c r="AY16" s="35"/>
      <c r="AZ16" s="35"/>
      <c r="BA16" s="35"/>
      <c r="BB16" s="35"/>
      <c r="BC16" s="35"/>
      <c r="BD16" s="5"/>
      <c r="BE16" s="11"/>
      <c r="BF16" s="14"/>
      <c r="BG16" s="11"/>
      <c r="BH16" s="14"/>
      <c r="BI16" s="11"/>
      <c r="BJ16" s="14"/>
      <c r="BK16" s="11"/>
      <c r="BL16" s="14"/>
      <c r="BM16" s="11"/>
      <c r="BN16" s="14"/>
      <c r="BO16" s="11"/>
      <c r="BP16" s="14"/>
      <c r="BQ16" s="11"/>
      <c r="BR16" s="14"/>
      <c r="BS16" s="14"/>
      <c r="BT16" s="11"/>
      <c r="BU16" s="5"/>
      <c r="CC16">
        <f t="shared" si="5"/>
        <v>1.2</v>
      </c>
      <c r="CE16" s="100">
        <f t="shared" si="1"/>
        <v>0.5855855855855856</v>
      </c>
      <c r="CG16" s="100">
        <f t="shared" si="2"/>
        <v>0.87234042553191493</v>
      </c>
    </row>
    <row r="17" spans="1:85" ht="21.75" thickBot="1">
      <c r="C17" s="10" t="s">
        <v>490</v>
      </c>
      <c r="D17" s="10" t="s">
        <v>16</v>
      </c>
      <c r="E17" s="10" t="s">
        <v>18</v>
      </c>
      <c r="F17" s="10" t="s">
        <v>20</v>
      </c>
      <c r="G17" s="10" t="s">
        <v>24</v>
      </c>
      <c r="H17" s="10"/>
      <c r="I17" s="10" t="s">
        <v>611</v>
      </c>
      <c r="J17" s="10" t="s">
        <v>613</v>
      </c>
      <c r="K17" s="5"/>
      <c r="L17" s="35" t="s">
        <v>29</v>
      </c>
      <c r="M17" s="35" t="s">
        <v>125</v>
      </c>
      <c r="N17" s="35" t="s">
        <v>66</v>
      </c>
      <c r="O17" s="35" t="s">
        <v>43</v>
      </c>
      <c r="P17" s="35" t="s">
        <v>32</v>
      </c>
      <c r="Q17" s="35" t="s">
        <v>176</v>
      </c>
      <c r="R17" s="35" t="s">
        <v>33</v>
      </c>
      <c r="S17" s="35" t="s">
        <v>283</v>
      </c>
      <c r="T17" s="35" t="s">
        <v>178</v>
      </c>
      <c r="U17" s="35" t="s">
        <v>34</v>
      </c>
      <c r="V17" s="35" t="s">
        <v>38</v>
      </c>
      <c r="W17" s="35" t="s">
        <v>191</v>
      </c>
      <c r="X17" s="35" t="s">
        <v>40</v>
      </c>
      <c r="Y17" s="35" t="s">
        <v>41</v>
      </c>
      <c r="Z17" s="35" t="s">
        <v>310</v>
      </c>
      <c r="AA17" s="85" t="s">
        <v>285</v>
      </c>
      <c r="AB17" s="35" t="s">
        <v>71</v>
      </c>
      <c r="AC17" s="35" t="s">
        <v>70</v>
      </c>
      <c r="AD17" s="35" t="s">
        <v>150</v>
      </c>
      <c r="AE17" s="35"/>
      <c r="AF17" s="36" t="s">
        <v>45</v>
      </c>
      <c r="AG17" s="36" t="s">
        <v>49</v>
      </c>
      <c r="AH17" s="36" t="s">
        <v>118</v>
      </c>
      <c r="AI17" s="36" t="s">
        <v>47</v>
      </c>
      <c r="AJ17" s="36" t="s">
        <v>184</v>
      </c>
      <c r="AK17" s="35" t="s">
        <v>51</v>
      </c>
      <c r="AL17" s="102" t="s">
        <v>127</v>
      </c>
      <c r="AN17" s="35"/>
      <c r="AO17" s="35"/>
      <c r="AP17" s="35"/>
      <c r="AR17" s="35"/>
      <c r="AS17" s="35"/>
      <c r="AT17" s="35"/>
      <c r="AU17" s="35"/>
      <c r="AV17" s="35"/>
      <c r="AW17" s="35"/>
      <c r="AX17" s="35"/>
      <c r="AY17" s="35"/>
      <c r="AZ17" s="35"/>
      <c r="BA17" s="35"/>
      <c r="BB17" s="35"/>
      <c r="BC17" s="35"/>
      <c r="BD17" s="5"/>
      <c r="BE17" s="18" t="str">
        <f>BE8</f>
        <v>1. Assumptions</v>
      </c>
      <c r="BF17" s="18" t="str">
        <f t="shared" ref="BF17:BT17" si="9">BF8</f>
        <v>2. Conclusion</v>
      </c>
      <c r="BG17" s="18" t="str">
        <f t="shared" si="9"/>
        <v>3. Strengthen Argument</v>
      </c>
      <c r="BH17" s="18" t="str">
        <f t="shared" si="9"/>
        <v>4. Weaken Argument</v>
      </c>
      <c r="BI17" s="18" t="str">
        <f t="shared" si="9"/>
        <v>5. Bold Face CR</v>
      </c>
      <c r="BJ17" s="18" t="str">
        <f t="shared" si="9"/>
        <v>6. Inference</v>
      </c>
      <c r="BK17" s="18" t="str">
        <f t="shared" si="9"/>
        <v>7. Must Be True</v>
      </c>
      <c r="BL17" s="18" t="str">
        <f t="shared" si="9"/>
        <v>8. Cause and Effect</v>
      </c>
      <c r="BM17" s="18" t="str">
        <f t="shared" si="9"/>
        <v>9. Resolve a Paradox</v>
      </c>
      <c r="BN17" s="18" t="str">
        <f t="shared" si="9"/>
        <v>10. Numbers and Percents</v>
      </c>
      <c r="BO17" s="18" t="str">
        <f t="shared" si="9"/>
        <v>11. Logical Flaw</v>
      </c>
      <c r="BP17" s="18" t="str">
        <f t="shared" si="9"/>
        <v>12. Additional Evidence</v>
      </c>
      <c r="BQ17" s="18" t="str">
        <f t="shared" si="9"/>
        <v>13. Similar Reasoning</v>
      </c>
      <c r="BR17" s="18" t="str">
        <f t="shared" si="9"/>
        <v>14. Argument Evaluation</v>
      </c>
      <c r="BS17" s="18" t="str">
        <f t="shared" si="9"/>
        <v>15. Complete the Passage</v>
      </c>
      <c r="BT17" s="18" t="str">
        <f t="shared" si="9"/>
        <v>16. Method of Reasoning</v>
      </c>
      <c r="BU17" s="5"/>
      <c r="CC17">
        <f t="shared" si="5"/>
        <v>1.3</v>
      </c>
      <c r="CE17" s="100">
        <f t="shared" si="1"/>
        <v>0.58181818181818179</v>
      </c>
      <c r="CG17" s="100">
        <f t="shared" si="2"/>
        <v>0.86956521739130432</v>
      </c>
    </row>
    <row r="18" spans="1:85">
      <c r="D18" s="6">
        <v>44475</v>
      </c>
      <c r="E18">
        <v>700</v>
      </c>
      <c r="F18">
        <v>3.5</v>
      </c>
      <c r="G18" s="9" t="s">
        <v>53</v>
      </c>
      <c r="H18" s="9"/>
      <c r="I18" s="5" t="s">
        <v>612</v>
      </c>
      <c r="J18" s="5" t="str">
        <f>"1"&amp;I18</f>
        <v>1W</v>
      </c>
      <c r="K18" s="5"/>
      <c r="L18" s="19" t="s">
        <v>64</v>
      </c>
      <c r="M18" s="19" t="s">
        <v>67</v>
      </c>
      <c r="N18" s="19" t="s">
        <v>67</v>
      </c>
      <c r="O18" s="19" t="s">
        <v>64</v>
      </c>
      <c r="P18" s="19" t="s">
        <v>64</v>
      </c>
      <c r="Q18" s="19"/>
      <c r="R18" s="19" t="s">
        <v>64</v>
      </c>
      <c r="S18" s="19"/>
      <c r="T18" s="19"/>
      <c r="U18" s="19" t="s">
        <v>64</v>
      </c>
      <c r="V18" s="19" t="s">
        <v>64</v>
      </c>
      <c r="W18" s="19"/>
      <c r="X18" s="19" t="s">
        <v>64</v>
      </c>
      <c r="Y18" s="19" t="s">
        <v>64</v>
      </c>
      <c r="Z18" s="19"/>
      <c r="AA18" s="19"/>
      <c r="AB18" s="19" t="s">
        <v>67</v>
      </c>
      <c r="AC18" s="19" t="s">
        <v>67</v>
      </c>
      <c r="AD18" s="19" t="s">
        <v>67</v>
      </c>
      <c r="AE18" s="19"/>
      <c r="AF18" s="19" t="s">
        <v>64</v>
      </c>
      <c r="AG18" s="19" t="s">
        <v>64</v>
      </c>
      <c r="AH18" s="19" t="s">
        <v>67</v>
      </c>
      <c r="AI18" s="19" t="s">
        <v>64</v>
      </c>
      <c r="AJ18" s="19"/>
      <c r="AK18" s="74" t="s">
        <v>68</v>
      </c>
      <c r="AL18" s="103"/>
      <c r="AM18" s="19"/>
      <c r="AN18" s="19"/>
      <c r="AO18" s="19"/>
      <c r="AP18" s="19"/>
      <c r="AQ18" s="19"/>
      <c r="AR18" s="19"/>
      <c r="AS18" s="19"/>
      <c r="AT18" s="19"/>
      <c r="AU18" s="19"/>
      <c r="AV18" s="19"/>
      <c r="AW18" s="19"/>
      <c r="AX18" s="19"/>
      <c r="AY18" s="19"/>
      <c r="AZ18" s="19"/>
      <c r="BA18" s="19"/>
      <c r="BB18" s="19"/>
      <c r="BC18" s="19"/>
      <c r="BD18" s="5"/>
      <c r="BE18" s="20"/>
      <c r="BF18" s="21"/>
      <c r="BG18" s="20"/>
      <c r="BH18" s="21" t="s">
        <v>19</v>
      </c>
      <c r="BI18" s="20"/>
      <c r="BJ18" s="21"/>
      <c r="BK18" s="20"/>
      <c r="BL18" s="21"/>
      <c r="BM18" s="20"/>
      <c r="BN18" s="21"/>
      <c r="BO18" s="20"/>
      <c r="BP18" s="21"/>
      <c r="BQ18" s="20"/>
      <c r="BR18" s="21"/>
      <c r="BS18" s="21"/>
      <c r="BT18" s="20"/>
      <c r="BU18" s="5"/>
      <c r="CC18">
        <f t="shared" si="5"/>
        <v>1.4000000000000001</v>
      </c>
      <c r="CE18" s="100">
        <f t="shared" si="1"/>
        <v>0.57603686635944695</v>
      </c>
      <c r="CG18" s="100">
        <f t="shared" si="2"/>
        <v>0.8666666666666667</v>
      </c>
    </row>
    <row r="19" spans="1:85" ht="15" customHeight="1">
      <c r="D19" s="6">
        <v>44475</v>
      </c>
      <c r="E19">
        <v>700</v>
      </c>
      <c r="F19">
        <v>3</v>
      </c>
      <c r="G19" s="9" t="s">
        <v>54</v>
      </c>
      <c r="H19" s="9"/>
      <c r="I19" s="5" t="s">
        <v>612</v>
      </c>
      <c r="J19" s="5" t="str">
        <f t="shared" ref="J19:J82" si="10">"1"&amp;I19</f>
        <v>1W</v>
      </c>
      <c r="K19" s="5"/>
      <c r="L19" s="19" t="s">
        <v>64</v>
      </c>
      <c r="M19" s="19" t="s">
        <v>67</v>
      </c>
      <c r="N19" s="19" t="s">
        <v>64</v>
      </c>
      <c r="O19" s="19" t="s">
        <v>64</v>
      </c>
      <c r="P19" s="19" t="s">
        <v>64</v>
      </c>
      <c r="Q19" s="19"/>
      <c r="R19" s="19" t="s">
        <v>64</v>
      </c>
      <c r="S19" s="19"/>
      <c r="T19" s="19"/>
      <c r="U19" s="19" t="s">
        <v>64</v>
      </c>
      <c r="V19" s="19" t="s">
        <v>64</v>
      </c>
      <c r="W19" s="19"/>
      <c r="X19" s="19" t="s">
        <v>64</v>
      </c>
      <c r="Y19" s="19" t="s">
        <v>64</v>
      </c>
      <c r="Z19" s="19"/>
      <c r="AA19" s="19"/>
      <c r="AB19" s="19" t="s">
        <v>67</v>
      </c>
      <c r="AC19" s="19" t="s">
        <v>67</v>
      </c>
      <c r="AD19" s="19" t="s">
        <v>67</v>
      </c>
      <c r="AE19" s="19"/>
      <c r="AF19" s="19" t="s">
        <v>64</v>
      </c>
      <c r="AG19" s="19" t="s">
        <v>64</v>
      </c>
      <c r="AH19" s="19" t="s">
        <v>67</v>
      </c>
      <c r="AI19" s="19" t="s">
        <v>64</v>
      </c>
      <c r="AJ19" s="19"/>
      <c r="AK19" s="74" t="s">
        <v>72</v>
      </c>
      <c r="AL19" s="103"/>
      <c r="AM19" s="19"/>
      <c r="AN19" s="57"/>
      <c r="AO19" s="19"/>
      <c r="AP19" s="19"/>
      <c r="AQ19" s="19"/>
      <c r="AR19" s="19"/>
      <c r="AS19" s="19"/>
      <c r="AT19" s="19"/>
      <c r="AU19" s="19"/>
      <c r="AV19" s="19"/>
      <c r="AW19" s="19"/>
      <c r="AX19" s="19"/>
      <c r="AY19" s="19"/>
      <c r="AZ19" s="19"/>
      <c r="BA19" s="19"/>
      <c r="BB19" s="19"/>
      <c r="BC19" s="19"/>
      <c r="BD19" s="5" t="s">
        <v>27</v>
      </c>
      <c r="BE19" s="22"/>
      <c r="BF19" s="23"/>
      <c r="BG19" s="22"/>
      <c r="BH19" s="23" t="s">
        <v>19</v>
      </c>
      <c r="BI19" s="22"/>
      <c r="BJ19" s="23"/>
      <c r="BK19" s="22"/>
      <c r="BL19" s="23"/>
      <c r="BM19" s="22"/>
      <c r="BN19" s="23"/>
      <c r="BO19" s="22"/>
      <c r="BP19" s="23"/>
      <c r="BQ19" s="22"/>
      <c r="BR19" s="23"/>
      <c r="BS19" s="23"/>
      <c r="BT19" s="22"/>
      <c r="BU19" s="5"/>
      <c r="CC19">
        <f t="shared" si="5"/>
        <v>1.5000000000000002</v>
      </c>
      <c r="CE19" s="100">
        <f t="shared" si="1"/>
        <v>0.5720930232558139</v>
      </c>
      <c r="CG19" s="100">
        <f t="shared" si="2"/>
        <v>0.8666666666666667</v>
      </c>
    </row>
    <row r="20" spans="1:85" ht="15" customHeight="1">
      <c r="D20" s="6">
        <v>44475</v>
      </c>
      <c r="E20">
        <v>700</v>
      </c>
      <c r="F20">
        <f>2+37/60</f>
        <v>2.6166666666666667</v>
      </c>
      <c r="G20" s="9" t="s">
        <v>55</v>
      </c>
      <c r="H20" s="9"/>
      <c r="I20" s="5" t="s">
        <v>610</v>
      </c>
      <c r="J20" s="5" t="str">
        <f t="shared" si="10"/>
        <v>1C</v>
      </c>
      <c r="K20" s="5"/>
      <c r="L20" s="19" t="s">
        <v>64</v>
      </c>
      <c r="M20" s="19" t="s">
        <v>67</v>
      </c>
      <c r="N20" s="19" t="s">
        <v>64</v>
      </c>
      <c r="O20" s="19" t="s">
        <v>67</v>
      </c>
      <c r="P20" s="19" t="s">
        <v>64</v>
      </c>
      <c r="Q20" s="19"/>
      <c r="R20" s="19" t="s">
        <v>64</v>
      </c>
      <c r="S20" s="19"/>
      <c r="T20" s="19"/>
      <c r="U20" s="19" t="s">
        <v>64</v>
      </c>
      <c r="V20" s="19" t="s">
        <v>64</v>
      </c>
      <c r="W20" s="19"/>
      <c r="X20" s="19" t="s">
        <v>64</v>
      </c>
      <c r="Y20" s="19" t="s">
        <v>67</v>
      </c>
      <c r="Z20" s="19"/>
      <c r="AA20" s="19"/>
      <c r="AB20" s="19" t="s">
        <v>64</v>
      </c>
      <c r="AC20" s="19" t="s">
        <v>64</v>
      </c>
      <c r="AD20" s="19" t="s">
        <v>67</v>
      </c>
      <c r="AE20" s="19"/>
      <c r="AF20" s="19" t="s">
        <v>64</v>
      </c>
      <c r="AG20" s="19" t="s">
        <v>67</v>
      </c>
      <c r="AH20" s="19" t="s">
        <v>67</v>
      </c>
      <c r="AI20" s="19" t="s">
        <v>67</v>
      </c>
      <c r="AJ20" s="19"/>
      <c r="AK20" s="74" t="s">
        <v>73</v>
      </c>
      <c r="AL20" s="103"/>
      <c r="AM20" s="19"/>
      <c r="AN20" s="57" t="s">
        <v>121</v>
      </c>
      <c r="AO20" s="19"/>
      <c r="AP20" s="19"/>
      <c r="AQ20" s="19"/>
      <c r="AR20" s="19"/>
      <c r="AS20" s="19"/>
      <c r="AT20" s="19"/>
      <c r="AU20" s="19"/>
      <c r="AV20" s="19"/>
      <c r="AW20" s="19"/>
      <c r="AX20" s="19"/>
      <c r="AY20" s="19"/>
      <c r="AZ20" s="19"/>
      <c r="BA20" s="19"/>
      <c r="BB20" s="19"/>
      <c r="BC20" s="19"/>
      <c r="BD20" s="5" t="s">
        <v>27</v>
      </c>
      <c r="BE20" s="24"/>
      <c r="BF20" s="25"/>
      <c r="BG20" s="24"/>
      <c r="BH20" s="25"/>
      <c r="BI20" s="24"/>
      <c r="BJ20" s="25"/>
      <c r="BK20" s="24"/>
      <c r="BL20" s="25"/>
      <c r="BM20" s="24"/>
      <c r="BN20" s="25"/>
      <c r="BO20" s="24" t="s">
        <v>19</v>
      </c>
      <c r="BP20" s="25"/>
      <c r="BQ20" s="24"/>
      <c r="BR20" s="25"/>
      <c r="BS20" s="25"/>
      <c r="BT20" s="24"/>
      <c r="BU20" s="5"/>
      <c r="CC20">
        <f t="shared" si="5"/>
        <v>1.6000000000000003</v>
      </c>
      <c r="CE20" s="100">
        <f t="shared" si="1"/>
        <v>0.56459330143540665</v>
      </c>
      <c r="CG20" s="100">
        <f t="shared" si="2"/>
        <v>0.8666666666666667</v>
      </c>
    </row>
    <row r="21" spans="1:85" ht="15" customHeight="1">
      <c r="D21" s="6">
        <v>44480</v>
      </c>
      <c r="E21">
        <v>700</v>
      </c>
      <c r="F21">
        <v>3</v>
      </c>
      <c r="G21" s="9" t="s">
        <v>56</v>
      </c>
      <c r="H21" s="9"/>
      <c r="I21" s="5" t="s">
        <v>610</v>
      </c>
      <c r="J21" s="5" t="str">
        <f t="shared" si="10"/>
        <v>1C</v>
      </c>
      <c r="K21" s="37"/>
      <c r="L21" s="19" t="s">
        <v>64</v>
      </c>
      <c r="M21" s="19" t="s">
        <v>67</v>
      </c>
      <c r="N21" s="19" t="s">
        <v>64</v>
      </c>
      <c r="O21" s="19" t="s">
        <v>64</v>
      </c>
      <c r="P21" s="19" t="s">
        <v>64</v>
      </c>
      <c r="Q21" s="19"/>
      <c r="R21" s="19" t="s">
        <v>64</v>
      </c>
      <c r="S21" s="19"/>
      <c r="T21" s="19"/>
      <c r="U21" s="19" t="s">
        <v>64</v>
      </c>
      <c r="V21" s="19" t="s">
        <v>64</v>
      </c>
      <c r="W21" s="19"/>
      <c r="X21" s="19" t="s">
        <v>64</v>
      </c>
      <c r="Y21" s="19" t="s">
        <v>64</v>
      </c>
      <c r="Z21" s="19"/>
      <c r="AA21" s="19"/>
      <c r="AB21" s="19" t="s">
        <v>64</v>
      </c>
      <c r="AC21" s="19" t="s">
        <v>64</v>
      </c>
      <c r="AD21" s="19" t="s">
        <v>67</v>
      </c>
      <c r="AE21" s="19"/>
      <c r="AF21" s="19" t="s">
        <v>64</v>
      </c>
      <c r="AG21" s="19" t="s">
        <v>67</v>
      </c>
      <c r="AH21" s="19" t="s">
        <v>64</v>
      </c>
      <c r="AI21" s="19" t="s">
        <v>64</v>
      </c>
      <c r="AJ21" s="19"/>
      <c r="AK21" s="74"/>
      <c r="AL21" s="103"/>
      <c r="AM21" s="19"/>
      <c r="AN21" s="57"/>
      <c r="AO21" s="19"/>
      <c r="AP21" s="19"/>
      <c r="AQ21" s="19"/>
      <c r="AR21" s="19"/>
      <c r="AS21" s="19"/>
      <c r="AT21" s="19"/>
      <c r="AU21" s="19"/>
      <c r="AV21" s="19"/>
      <c r="AW21" s="19"/>
      <c r="AX21" s="19"/>
      <c r="AY21" s="19"/>
      <c r="AZ21" s="19"/>
      <c r="BA21" s="19"/>
      <c r="BB21" s="19"/>
      <c r="BC21" s="19"/>
      <c r="BD21" s="5" t="s">
        <v>27</v>
      </c>
      <c r="BE21" s="22"/>
      <c r="BF21" s="23"/>
      <c r="BG21" s="22"/>
      <c r="BH21" s="23"/>
      <c r="BI21" s="22"/>
      <c r="BJ21" s="23"/>
      <c r="BK21" s="22"/>
      <c r="BL21" s="23"/>
      <c r="BM21" s="22"/>
      <c r="BN21" s="23"/>
      <c r="BO21" s="22" t="s">
        <v>19</v>
      </c>
      <c r="BP21" s="23"/>
      <c r="BQ21" s="22"/>
      <c r="BR21" s="23"/>
      <c r="BS21" s="23"/>
      <c r="BT21" s="22"/>
      <c r="BU21" s="5"/>
      <c r="CC21">
        <f t="shared" si="5"/>
        <v>1.7000000000000004</v>
      </c>
      <c r="CE21" s="100">
        <f t="shared" si="1"/>
        <v>0.55172413793103448</v>
      </c>
      <c r="CG21" s="100">
        <f t="shared" si="2"/>
        <v>0.8571428571428571</v>
      </c>
    </row>
    <row r="22" spans="1:85" ht="15" customHeight="1">
      <c r="C22" s="116"/>
      <c r="D22" s="6">
        <v>44490</v>
      </c>
      <c r="E22">
        <v>700</v>
      </c>
      <c r="F22">
        <f>2+1/6</f>
        <v>2.1666666666666665</v>
      </c>
      <c r="G22" s="9" t="s">
        <v>57</v>
      </c>
      <c r="H22" s="9"/>
      <c r="I22" s="5" t="s">
        <v>610</v>
      </c>
      <c r="J22" s="5" t="str">
        <f t="shared" si="10"/>
        <v>1C</v>
      </c>
      <c r="K22" s="37"/>
      <c r="L22" s="19" t="s">
        <v>64</v>
      </c>
      <c r="M22" s="19" t="s">
        <v>67</v>
      </c>
      <c r="N22" s="19" t="s">
        <v>64</v>
      </c>
      <c r="O22" s="19" t="s">
        <v>64</v>
      </c>
      <c r="P22" s="19" t="s">
        <v>64</v>
      </c>
      <c r="Q22" s="19"/>
      <c r="R22" s="19" t="s">
        <v>64</v>
      </c>
      <c r="S22" s="19"/>
      <c r="T22" s="19"/>
      <c r="U22" s="19" t="s">
        <v>64</v>
      </c>
      <c r="V22" s="19" t="s">
        <v>64</v>
      </c>
      <c r="W22" s="19"/>
      <c r="X22" s="19" t="s">
        <v>64</v>
      </c>
      <c r="Y22" s="19"/>
      <c r="Z22" s="19"/>
      <c r="AA22" s="19"/>
      <c r="AB22" s="19" t="s">
        <v>64</v>
      </c>
      <c r="AC22" s="19" t="s">
        <v>64</v>
      </c>
      <c r="AD22" s="19" t="s">
        <v>67</v>
      </c>
      <c r="AE22" s="19"/>
      <c r="AF22" s="19" t="s">
        <v>64</v>
      </c>
      <c r="AG22" s="19" t="s">
        <v>64</v>
      </c>
      <c r="AH22" s="19" t="s">
        <v>64</v>
      </c>
      <c r="AI22" s="19" t="s">
        <v>64</v>
      </c>
      <c r="AJ22" s="19"/>
      <c r="AK22" s="74"/>
      <c r="AL22" s="103" t="s">
        <v>128</v>
      </c>
      <c r="AM22" s="19"/>
      <c r="AN22" s="57"/>
      <c r="AO22" s="19"/>
      <c r="AP22" s="19"/>
      <c r="AQ22" s="19"/>
      <c r="AR22" s="19"/>
      <c r="AS22" s="19"/>
      <c r="AT22" s="19"/>
      <c r="AU22" s="19"/>
      <c r="AV22" s="19"/>
      <c r="AW22" s="19"/>
      <c r="AX22" s="19"/>
      <c r="AY22" s="19"/>
      <c r="AZ22" s="19"/>
      <c r="BA22" s="19"/>
      <c r="BB22" s="19"/>
      <c r="BC22" s="19"/>
      <c r="BD22" s="5" t="s">
        <v>27</v>
      </c>
      <c r="BE22" s="26"/>
      <c r="BF22" s="27"/>
      <c r="BG22" s="26"/>
      <c r="BH22" s="27" t="s">
        <v>19</v>
      </c>
      <c r="BI22" s="26"/>
      <c r="BJ22" s="27"/>
      <c r="BK22" s="26"/>
      <c r="BL22" s="27"/>
      <c r="BM22" s="26"/>
      <c r="BN22" s="27"/>
      <c r="BO22" s="26"/>
      <c r="BP22" s="27"/>
      <c r="BQ22" s="26"/>
      <c r="BR22" s="27"/>
      <c r="BS22" s="27"/>
      <c r="BT22" s="26"/>
      <c r="BU22" s="5"/>
      <c r="CC22">
        <f t="shared" si="5"/>
        <v>1.8000000000000005</v>
      </c>
      <c r="CE22" s="100">
        <f t="shared" si="1"/>
        <v>0.54822335025380708</v>
      </c>
      <c r="CG22" s="100">
        <f t="shared" si="2"/>
        <v>0.875</v>
      </c>
    </row>
    <row r="23" spans="1:85">
      <c r="C23" s="116"/>
      <c r="D23" s="6">
        <v>44490</v>
      </c>
      <c r="E23">
        <v>700</v>
      </c>
      <c r="F23">
        <v>3</v>
      </c>
      <c r="G23" s="9" t="s">
        <v>58</v>
      </c>
      <c r="H23" s="9"/>
      <c r="I23" s="5" t="s">
        <v>610</v>
      </c>
      <c r="J23" s="5" t="str">
        <f t="shared" si="10"/>
        <v>1C</v>
      </c>
      <c r="K23" s="37"/>
      <c r="L23" s="19" t="s">
        <v>64</v>
      </c>
      <c r="M23" s="19" t="s">
        <v>67</v>
      </c>
      <c r="N23" s="19" t="s">
        <v>64</v>
      </c>
      <c r="O23" s="19" t="s">
        <v>64</v>
      </c>
      <c r="P23" s="19" t="s">
        <v>64</v>
      </c>
      <c r="Q23" s="19"/>
      <c r="R23" s="19" t="s">
        <v>64</v>
      </c>
      <c r="S23" s="19"/>
      <c r="T23" s="19"/>
      <c r="U23" s="19" t="s">
        <v>64</v>
      </c>
      <c r="V23" s="19" t="s">
        <v>64</v>
      </c>
      <c r="W23" s="19"/>
      <c r="X23" s="19" t="s">
        <v>64</v>
      </c>
      <c r="Y23" s="19" t="s">
        <v>64</v>
      </c>
      <c r="Z23" s="19"/>
      <c r="AA23" s="19"/>
      <c r="AB23" s="19" t="s">
        <v>64</v>
      </c>
      <c r="AC23" s="19" t="s">
        <v>64</v>
      </c>
      <c r="AD23" s="19" t="s">
        <v>67</v>
      </c>
      <c r="AE23" s="19"/>
      <c r="AF23" s="19" t="s">
        <v>64</v>
      </c>
      <c r="AG23" s="19" t="s">
        <v>64</v>
      </c>
      <c r="AH23" s="19" t="s">
        <v>67</v>
      </c>
      <c r="AI23" s="19" t="s">
        <v>64</v>
      </c>
      <c r="AJ23" s="19"/>
      <c r="AK23" s="74"/>
      <c r="AL23" s="103"/>
      <c r="AM23" s="19"/>
      <c r="AN23" s="57"/>
      <c r="AO23" s="19"/>
      <c r="AP23" s="19"/>
      <c r="AQ23" s="19"/>
      <c r="AR23" s="19"/>
      <c r="AS23" s="19"/>
      <c r="AT23" s="19"/>
      <c r="AU23" s="19"/>
      <c r="AV23" s="19"/>
      <c r="AW23" s="19"/>
      <c r="AX23" s="19"/>
      <c r="AY23" s="19"/>
      <c r="AZ23" s="19"/>
      <c r="BA23" s="19"/>
      <c r="BB23" s="19"/>
      <c r="BC23" s="19"/>
      <c r="BD23" s="5" t="s">
        <v>27</v>
      </c>
      <c r="BE23" s="22"/>
      <c r="BF23" s="23"/>
      <c r="BG23" s="22"/>
      <c r="BH23" s="23"/>
      <c r="BI23" s="22"/>
      <c r="BJ23" s="23"/>
      <c r="BK23" s="22"/>
      <c r="BL23" s="23"/>
      <c r="BM23" s="22"/>
      <c r="BN23" s="23"/>
      <c r="BO23" s="22"/>
      <c r="BP23" s="23" t="s">
        <v>19</v>
      </c>
      <c r="BQ23" s="22"/>
      <c r="BR23" s="23"/>
      <c r="BS23" s="23"/>
      <c r="BT23" s="22"/>
      <c r="BU23" s="5"/>
      <c r="CC23">
        <f t="shared" ref="CC23:CC34" si="11">CC22+0.1</f>
        <v>1.9000000000000006</v>
      </c>
      <c r="CE23" s="100">
        <f t="shared" si="1"/>
        <v>0.54404145077720212</v>
      </c>
      <c r="CG23" s="100">
        <f t="shared" si="2"/>
        <v>0.87179487179487181</v>
      </c>
    </row>
    <row r="24" spans="1:85">
      <c r="C24" s="116"/>
      <c r="D24" s="6">
        <v>44490</v>
      </c>
      <c r="E24">
        <v>700</v>
      </c>
      <c r="F24">
        <f>4+33/60</f>
        <v>4.55</v>
      </c>
      <c r="G24" s="9" t="s">
        <v>59</v>
      </c>
      <c r="H24" s="9"/>
      <c r="I24" s="5" t="s">
        <v>610</v>
      </c>
      <c r="J24" s="5" t="str">
        <f t="shared" si="10"/>
        <v>1C</v>
      </c>
      <c r="K24" s="5"/>
      <c r="L24" s="19" t="s">
        <v>64</v>
      </c>
      <c r="M24" s="19" t="s">
        <v>67</v>
      </c>
      <c r="N24" s="19" t="s">
        <v>64</v>
      </c>
      <c r="O24" s="19" t="s">
        <v>64</v>
      </c>
      <c r="P24" s="19" t="s">
        <v>64</v>
      </c>
      <c r="Q24" s="19"/>
      <c r="R24" s="19" t="s">
        <v>64</v>
      </c>
      <c r="S24" s="19"/>
      <c r="T24" s="19"/>
      <c r="U24" s="19" t="s">
        <v>64</v>
      </c>
      <c r="V24" s="19" t="s">
        <v>64</v>
      </c>
      <c r="W24" s="19"/>
      <c r="X24" s="19" t="s">
        <v>64</v>
      </c>
      <c r="Y24" s="19" t="s">
        <v>64</v>
      </c>
      <c r="Z24" s="19"/>
      <c r="AA24" s="19"/>
      <c r="AB24" s="19" t="s">
        <v>64</v>
      </c>
      <c r="AC24" s="19" t="s">
        <v>64</v>
      </c>
      <c r="AD24" s="19" t="s">
        <v>67</v>
      </c>
      <c r="AE24" s="19"/>
      <c r="AF24" s="19" t="s">
        <v>64</v>
      </c>
      <c r="AG24" s="19" t="s">
        <v>64</v>
      </c>
      <c r="AH24" s="19" t="s">
        <v>67</v>
      </c>
      <c r="AI24" s="19" t="s">
        <v>64</v>
      </c>
      <c r="AJ24" s="19"/>
      <c r="AK24" s="74"/>
      <c r="AL24" s="103"/>
      <c r="AM24" s="19"/>
      <c r="AN24" s="57"/>
      <c r="AO24" s="19"/>
      <c r="AP24" s="19"/>
      <c r="AQ24" s="19"/>
      <c r="AR24" s="19"/>
      <c r="AS24" s="19"/>
      <c r="AT24" s="19"/>
      <c r="AU24" s="19"/>
      <c r="AV24" s="19"/>
      <c r="AW24" s="19"/>
      <c r="AX24" s="19"/>
      <c r="AY24" s="19"/>
      <c r="AZ24" s="19"/>
      <c r="BA24" s="19"/>
      <c r="BB24" s="19"/>
      <c r="BC24" s="19"/>
      <c r="BD24" s="5" t="s">
        <v>27</v>
      </c>
      <c r="BE24" s="24"/>
      <c r="BF24" s="25"/>
      <c r="BG24" s="24"/>
      <c r="BH24" s="25"/>
      <c r="BI24" s="24"/>
      <c r="BJ24" s="25"/>
      <c r="BK24" s="24"/>
      <c r="BL24" s="25"/>
      <c r="BM24" s="24"/>
      <c r="BN24" s="25"/>
      <c r="BO24" s="24"/>
      <c r="BP24" s="25"/>
      <c r="BQ24" s="24"/>
      <c r="BR24" s="25"/>
      <c r="BS24" s="27" t="s">
        <v>19</v>
      </c>
      <c r="BT24" s="24"/>
      <c r="BU24" s="5"/>
      <c r="CC24">
        <f t="shared" si="11"/>
        <v>2.0000000000000004</v>
      </c>
      <c r="CE24" s="100">
        <f t="shared" si="1"/>
        <v>0.5401069518716578</v>
      </c>
      <c r="CG24" s="100">
        <f t="shared" si="2"/>
        <v>0.86842105263157898</v>
      </c>
    </row>
    <row r="25" spans="1:85">
      <c r="C25" s="116"/>
      <c r="D25" s="6">
        <v>44490</v>
      </c>
      <c r="E25">
        <v>700</v>
      </c>
      <c r="F25">
        <f>3+7/60</f>
        <v>3.1166666666666667</v>
      </c>
      <c r="G25" s="9" t="s">
        <v>60</v>
      </c>
      <c r="H25" s="9"/>
      <c r="I25" s="5" t="s">
        <v>610</v>
      </c>
      <c r="J25" s="5" t="str">
        <f t="shared" si="10"/>
        <v>1C</v>
      </c>
      <c r="L25" s="19" t="s">
        <v>64</v>
      </c>
      <c r="M25" s="19" t="s">
        <v>67</v>
      </c>
      <c r="N25" s="19" t="s">
        <v>64</v>
      </c>
      <c r="O25" s="19" t="s">
        <v>64</v>
      </c>
      <c r="P25" s="19" t="s">
        <v>64</v>
      </c>
      <c r="Q25" s="19"/>
      <c r="R25" s="19" t="s">
        <v>64</v>
      </c>
      <c r="S25" s="19"/>
      <c r="T25" s="19"/>
      <c r="U25" s="19" t="s">
        <v>64</v>
      </c>
      <c r="V25" s="19" t="s">
        <v>64</v>
      </c>
      <c r="W25" s="19"/>
      <c r="X25" s="19" t="s">
        <v>64</v>
      </c>
      <c r="Y25" s="19" t="s">
        <v>64</v>
      </c>
      <c r="Z25" s="19"/>
      <c r="AA25" s="19"/>
      <c r="AB25" s="19" t="s">
        <v>64</v>
      </c>
      <c r="AC25" s="19" t="s">
        <v>64</v>
      </c>
      <c r="AD25" s="19" t="s">
        <v>67</v>
      </c>
      <c r="AE25" s="19"/>
      <c r="AF25" s="19" t="s">
        <v>64</v>
      </c>
      <c r="AG25" s="19" t="s">
        <v>64</v>
      </c>
      <c r="AH25" s="19" t="s">
        <v>67</v>
      </c>
      <c r="AI25" s="19" t="s">
        <v>64</v>
      </c>
      <c r="AJ25" s="19"/>
      <c r="AK25" s="74"/>
      <c r="AL25" s="103"/>
      <c r="AM25" s="19"/>
      <c r="AN25" s="57"/>
      <c r="AO25" s="19"/>
      <c r="AP25" s="19"/>
      <c r="AQ25" s="19"/>
      <c r="AR25" s="19"/>
      <c r="AS25" s="19"/>
      <c r="AT25" s="19"/>
      <c r="AU25" s="19"/>
      <c r="AV25" s="19"/>
      <c r="AW25" s="19"/>
      <c r="AX25" s="19"/>
      <c r="AY25" s="19"/>
      <c r="AZ25" s="19"/>
      <c r="BA25" s="19"/>
      <c r="BB25" s="19"/>
      <c r="BC25" s="19"/>
      <c r="BD25" s="5" t="s">
        <v>27</v>
      </c>
      <c r="BE25" s="24"/>
      <c r="BF25" s="25"/>
      <c r="BG25" s="24"/>
      <c r="BH25" s="25"/>
      <c r="BI25" s="24" t="s">
        <v>19</v>
      </c>
      <c r="BJ25" s="25"/>
      <c r="BK25" s="24"/>
      <c r="BL25" s="25"/>
      <c r="BM25" s="24"/>
      <c r="BN25" s="25"/>
      <c r="BO25" s="24"/>
      <c r="BP25" s="25"/>
      <c r="BQ25" s="24"/>
      <c r="BR25" s="25"/>
      <c r="BS25" s="25"/>
      <c r="BT25" s="24"/>
      <c r="BU25" s="5"/>
      <c r="CC25">
        <f t="shared" si="11"/>
        <v>2.1000000000000005</v>
      </c>
      <c r="CE25" s="100">
        <f t="shared" si="1"/>
        <v>0.5535714285714286</v>
      </c>
      <c r="CG25" s="100">
        <f t="shared" si="2"/>
        <v>0.84375</v>
      </c>
    </row>
    <row r="26" spans="1:85" ht="15.75" thickBot="1">
      <c r="C26" s="116"/>
      <c r="D26" s="6">
        <v>44480</v>
      </c>
      <c r="E26">
        <v>700</v>
      </c>
      <c r="F26">
        <v>2.5</v>
      </c>
      <c r="G26" s="9"/>
      <c r="H26" s="9"/>
      <c r="I26" s="5" t="s">
        <v>610</v>
      </c>
      <c r="J26" s="5" t="str">
        <f t="shared" si="10"/>
        <v>1C</v>
      </c>
      <c r="K26" s="5"/>
      <c r="L26" s="19" t="s">
        <v>64</v>
      </c>
      <c r="M26" s="19" t="s">
        <v>64</v>
      </c>
      <c r="N26" s="19" t="s">
        <v>64</v>
      </c>
      <c r="O26" s="19" t="s">
        <v>64</v>
      </c>
      <c r="P26" s="19" t="s">
        <v>64</v>
      </c>
      <c r="Q26" s="19"/>
      <c r="R26" s="19" t="s">
        <v>64</v>
      </c>
      <c r="S26" s="19"/>
      <c r="T26" s="19"/>
      <c r="U26" s="19" t="s">
        <v>64</v>
      </c>
      <c r="V26" s="19" t="s">
        <v>64</v>
      </c>
      <c r="W26" s="19"/>
      <c r="X26" s="19" t="s">
        <v>64</v>
      </c>
      <c r="Y26" s="19" t="s">
        <v>64</v>
      </c>
      <c r="Z26" s="19"/>
      <c r="AA26" s="19"/>
      <c r="AB26" s="19" t="s">
        <v>64</v>
      </c>
      <c r="AC26" s="19" t="s">
        <v>64</v>
      </c>
      <c r="AD26" s="19" t="s">
        <v>67</v>
      </c>
      <c r="AE26" s="19"/>
      <c r="AF26" s="19" t="s">
        <v>64</v>
      </c>
      <c r="AG26" s="19" t="s">
        <v>64</v>
      </c>
      <c r="AH26" s="19" t="s">
        <v>64</v>
      </c>
      <c r="AI26" s="19" t="s">
        <v>64</v>
      </c>
      <c r="AJ26" s="19"/>
      <c r="AK26" s="74"/>
      <c r="AL26" s="103"/>
      <c r="AM26" s="19"/>
      <c r="AN26" s="57"/>
      <c r="AO26" s="19"/>
      <c r="AP26" s="19"/>
      <c r="AQ26" s="19"/>
      <c r="AR26" s="19"/>
      <c r="AS26" s="19"/>
      <c r="AT26" s="19"/>
      <c r="AU26" s="19"/>
      <c r="AV26" s="19"/>
      <c r="AW26" s="19"/>
      <c r="AX26" s="19"/>
      <c r="AY26" s="19"/>
      <c r="AZ26" s="19"/>
      <c r="BA26" s="19"/>
      <c r="BB26" s="19"/>
      <c r="BC26" s="19"/>
      <c r="BD26" s="5" t="s">
        <v>27</v>
      </c>
      <c r="BE26" s="24"/>
      <c r="BF26" s="25" t="s">
        <v>19</v>
      </c>
      <c r="BG26" s="24"/>
      <c r="BH26" s="25"/>
      <c r="BI26" s="24"/>
      <c r="BJ26" s="25"/>
      <c r="BK26" s="24"/>
      <c r="BL26" s="25"/>
      <c r="BM26" s="24"/>
      <c r="BN26" s="25"/>
      <c r="BO26" s="24"/>
      <c r="BP26" s="25"/>
      <c r="BQ26" s="24"/>
      <c r="BR26" s="25"/>
      <c r="BS26" s="25"/>
      <c r="BT26" s="24"/>
      <c r="BU26" s="5"/>
      <c r="CC26">
        <f t="shared" si="11"/>
        <v>2.2000000000000006</v>
      </c>
      <c r="CE26" s="100">
        <f t="shared" si="1"/>
        <v>0.55128205128205132</v>
      </c>
      <c r="CG26" s="100">
        <f t="shared" si="2"/>
        <v>0.82758620689655171</v>
      </c>
    </row>
    <row r="27" spans="1:85" ht="15" customHeight="1" thickBot="1">
      <c r="A27" s="82" t="s">
        <v>74</v>
      </c>
      <c r="B27" s="83"/>
      <c r="C27" s="129"/>
      <c r="D27" s="6">
        <v>44480</v>
      </c>
      <c r="E27">
        <v>700</v>
      </c>
      <c r="F27">
        <v>2.5</v>
      </c>
      <c r="G27" s="9"/>
      <c r="H27" s="9"/>
      <c r="I27" s="5" t="s">
        <v>610</v>
      </c>
      <c r="J27" s="5" t="str">
        <f t="shared" si="10"/>
        <v>1C</v>
      </c>
      <c r="K27" s="5"/>
      <c r="L27" s="19" t="s">
        <v>64</v>
      </c>
      <c r="M27" s="19" t="s">
        <v>67</v>
      </c>
      <c r="N27" s="19" t="s">
        <v>64</v>
      </c>
      <c r="O27" s="19" t="s">
        <v>64</v>
      </c>
      <c r="P27" s="19" t="s">
        <v>64</v>
      </c>
      <c r="Q27" s="19"/>
      <c r="R27" s="19" t="s">
        <v>64</v>
      </c>
      <c r="S27" s="19"/>
      <c r="T27" s="19"/>
      <c r="U27" s="19" t="s">
        <v>64</v>
      </c>
      <c r="V27" s="19" t="s">
        <v>64</v>
      </c>
      <c r="W27" s="19"/>
      <c r="X27" s="19" t="s">
        <v>64</v>
      </c>
      <c r="Y27" s="19" t="s">
        <v>64</v>
      </c>
      <c r="Z27" s="19"/>
      <c r="AA27" s="19"/>
      <c r="AB27" s="19" t="s">
        <v>64</v>
      </c>
      <c r="AC27" s="19" t="s">
        <v>64</v>
      </c>
      <c r="AD27" s="19" t="s">
        <v>67</v>
      </c>
      <c r="AE27" s="19"/>
      <c r="AF27" s="19" t="s">
        <v>64</v>
      </c>
      <c r="AG27" s="19" t="s">
        <v>64</v>
      </c>
      <c r="AH27" s="19" t="s">
        <v>64</v>
      </c>
      <c r="AI27" s="19" t="s">
        <v>64</v>
      </c>
      <c r="AJ27" s="19"/>
      <c r="AK27" s="74"/>
      <c r="AL27" s="103"/>
      <c r="AM27" s="19"/>
      <c r="AN27" s="57" t="s">
        <v>123</v>
      </c>
      <c r="AO27" s="19"/>
      <c r="AP27" s="19"/>
      <c r="AQ27" s="19"/>
      <c r="AR27" s="19"/>
      <c r="AS27" s="19"/>
      <c r="AT27" s="19"/>
      <c r="AU27" s="19"/>
      <c r="AV27" s="19"/>
      <c r="AW27" s="19"/>
      <c r="AX27" s="19"/>
      <c r="AY27" s="19"/>
      <c r="AZ27" s="19"/>
      <c r="BA27" s="19"/>
      <c r="BB27" s="19"/>
      <c r="BC27" s="19"/>
      <c r="BD27" s="5" t="s">
        <v>27</v>
      </c>
      <c r="BE27" s="23"/>
      <c r="BF27" s="22" t="s">
        <v>19</v>
      </c>
      <c r="BG27" s="28"/>
      <c r="BH27" s="23"/>
      <c r="BI27" s="22"/>
      <c r="BJ27" s="23"/>
      <c r="BK27" s="22"/>
      <c r="BL27" s="23"/>
      <c r="BM27" s="22"/>
      <c r="BN27" s="23"/>
      <c r="BO27" s="22"/>
      <c r="BP27" s="23"/>
      <c r="BQ27" s="22"/>
      <c r="BR27" s="23"/>
      <c r="BS27" s="23"/>
      <c r="BT27" s="22"/>
      <c r="BU27" s="5"/>
      <c r="CC27">
        <f t="shared" si="11"/>
        <v>2.3000000000000007</v>
      </c>
      <c r="CE27" s="100">
        <f t="shared" si="1"/>
        <v>0.55128205128205132</v>
      </c>
      <c r="CG27" s="100">
        <f t="shared" si="2"/>
        <v>0.81481481481481477</v>
      </c>
    </row>
    <row r="28" spans="1:85" ht="15.75" thickBot="1">
      <c r="A28" s="39" t="s">
        <v>16</v>
      </c>
      <c r="B28" s="39" t="s">
        <v>75</v>
      </c>
      <c r="D28" s="6">
        <v>44480</v>
      </c>
      <c r="E28">
        <v>700</v>
      </c>
      <c r="F28">
        <v>2</v>
      </c>
      <c r="G28" s="9"/>
      <c r="H28" s="9"/>
      <c r="I28" s="5" t="s">
        <v>610</v>
      </c>
      <c r="J28" s="5" t="str">
        <f t="shared" si="10"/>
        <v>1C</v>
      </c>
      <c r="K28" s="5"/>
      <c r="L28" s="19" t="s">
        <v>64</v>
      </c>
      <c r="M28" s="19" t="s">
        <v>67</v>
      </c>
      <c r="N28" s="19" t="s">
        <v>64</v>
      </c>
      <c r="O28" s="19" t="s">
        <v>64</v>
      </c>
      <c r="P28" s="19" t="s">
        <v>64</v>
      </c>
      <c r="Q28" s="19"/>
      <c r="R28" s="19" t="s">
        <v>64</v>
      </c>
      <c r="S28" s="19"/>
      <c r="T28" s="19"/>
      <c r="U28" s="19" t="s">
        <v>64</v>
      </c>
      <c r="V28" s="19" t="s">
        <v>64</v>
      </c>
      <c r="W28" s="19"/>
      <c r="X28" s="19" t="s">
        <v>64</v>
      </c>
      <c r="Y28" s="19" t="s">
        <v>64</v>
      </c>
      <c r="Z28" s="19"/>
      <c r="AA28" s="19"/>
      <c r="AB28" s="19" t="s">
        <v>64</v>
      </c>
      <c r="AC28" s="19" t="s">
        <v>64</v>
      </c>
      <c r="AD28" s="19" t="s">
        <v>67</v>
      </c>
      <c r="AE28" s="19"/>
      <c r="AF28" s="19" t="s">
        <v>64</v>
      </c>
      <c r="AG28" s="19" t="s">
        <v>64</v>
      </c>
      <c r="AH28" s="19" t="s">
        <v>64</v>
      </c>
      <c r="AI28" s="19" t="s">
        <v>64</v>
      </c>
      <c r="AJ28" s="19"/>
      <c r="AK28" s="74"/>
      <c r="AL28" s="103"/>
      <c r="AM28" s="19"/>
      <c r="AN28" s="57" t="s">
        <v>122</v>
      </c>
      <c r="AO28" s="19"/>
      <c r="AP28" s="19"/>
      <c r="AQ28" s="19"/>
      <c r="AR28" s="19"/>
      <c r="AS28" s="19"/>
      <c r="AT28" s="19"/>
      <c r="AU28" s="19"/>
      <c r="AV28" s="19"/>
      <c r="AW28" s="19"/>
      <c r="AX28" s="19"/>
      <c r="AY28" s="19"/>
      <c r="AZ28" s="19"/>
      <c r="BA28" s="19"/>
      <c r="BB28" s="19"/>
      <c r="BC28" s="19"/>
      <c r="BD28" s="5" t="s">
        <v>27</v>
      </c>
      <c r="BE28" s="22"/>
      <c r="BF28" s="23"/>
      <c r="BG28" s="22"/>
      <c r="BH28" s="23"/>
      <c r="BI28" s="22"/>
      <c r="BJ28" s="23"/>
      <c r="BK28" s="22"/>
      <c r="BL28" s="23"/>
      <c r="BM28" s="22"/>
      <c r="BN28" s="23" t="s">
        <v>19</v>
      </c>
      <c r="BO28" s="22"/>
      <c r="BP28" s="23"/>
      <c r="BQ28" s="22"/>
      <c r="BR28" s="23"/>
      <c r="BS28" s="23"/>
      <c r="BT28" s="22"/>
      <c r="BU28" s="5"/>
      <c r="CC28">
        <f t="shared" si="11"/>
        <v>2.4000000000000008</v>
      </c>
      <c r="CE28" s="100">
        <f t="shared" si="1"/>
        <v>0.54966887417218546</v>
      </c>
      <c r="CG28" s="100">
        <f t="shared" si="2"/>
        <v>0.80769230769230771</v>
      </c>
    </row>
    <row r="29" spans="1:85" ht="15.75" thickBot="1">
      <c r="A29" s="40">
        <v>44442</v>
      </c>
      <c r="B29" s="41" t="s">
        <v>77</v>
      </c>
      <c r="D29" s="6">
        <v>44480</v>
      </c>
      <c r="E29">
        <v>700</v>
      </c>
      <c r="F29">
        <v>3</v>
      </c>
      <c r="G29" s="9"/>
      <c r="H29" s="9"/>
      <c r="I29" s="5" t="s">
        <v>610</v>
      </c>
      <c r="J29" s="5" t="str">
        <f t="shared" si="10"/>
        <v>1C</v>
      </c>
      <c r="K29" s="5"/>
      <c r="L29" s="19" t="s">
        <v>64</v>
      </c>
      <c r="M29" s="19" t="s">
        <v>67</v>
      </c>
      <c r="N29" s="19" t="s">
        <v>64</v>
      </c>
      <c r="O29" s="19" t="s">
        <v>64</v>
      </c>
      <c r="P29" s="19" t="s">
        <v>64</v>
      </c>
      <c r="Q29" s="19"/>
      <c r="R29" s="19" t="s">
        <v>64</v>
      </c>
      <c r="S29" s="19"/>
      <c r="T29" s="19"/>
      <c r="U29" s="19" t="s">
        <v>64</v>
      </c>
      <c r="V29" s="19" t="s">
        <v>64</v>
      </c>
      <c r="W29" s="19"/>
      <c r="X29" s="19" t="s">
        <v>64</v>
      </c>
      <c r="Y29" s="19" t="s">
        <v>64</v>
      </c>
      <c r="Z29" s="19"/>
      <c r="AA29" s="19"/>
      <c r="AB29" s="19" t="s">
        <v>64</v>
      </c>
      <c r="AC29" s="19" t="s">
        <v>64</v>
      </c>
      <c r="AD29" s="19" t="s">
        <v>67</v>
      </c>
      <c r="AE29" s="19"/>
      <c r="AF29" s="19" t="s">
        <v>64</v>
      </c>
      <c r="AG29" s="19" t="s">
        <v>64</v>
      </c>
      <c r="AH29" s="19" t="s">
        <v>64</v>
      </c>
      <c r="AI29" s="19" t="s">
        <v>67</v>
      </c>
      <c r="AJ29" s="19"/>
      <c r="AK29" s="74"/>
      <c r="AL29" s="103"/>
      <c r="AM29" s="19"/>
      <c r="AN29" s="57" t="s">
        <v>120</v>
      </c>
      <c r="AO29" s="19"/>
      <c r="AP29" s="19"/>
      <c r="AQ29" s="19"/>
      <c r="AR29" s="19"/>
      <c r="AS29" s="19"/>
      <c r="AT29" s="19"/>
      <c r="AU29" s="19"/>
      <c r="AV29" s="19"/>
      <c r="AW29" s="19"/>
      <c r="AX29" s="19"/>
      <c r="AY29" s="19"/>
      <c r="AZ29" s="19"/>
      <c r="BA29" s="19"/>
      <c r="BB29" s="19"/>
      <c r="BC29" s="19"/>
      <c r="BD29" s="5" t="s">
        <v>27</v>
      </c>
      <c r="BE29" s="24"/>
      <c r="BF29" s="25"/>
      <c r="BG29" s="22" t="s">
        <v>26</v>
      </c>
      <c r="BH29" s="25"/>
      <c r="BI29" s="24"/>
      <c r="BJ29" s="25"/>
      <c r="BK29" s="24"/>
      <c r="BL29" s="25"/>
      <c r="BM29" s="24"/>
      <c r="BN29" s="25"/>
      <c r="BO29" s="24"/>
      <c r="BP29" s="25"/>
      <c r="BQ29" s="24"/>
      <c r="BR29" s="25"/>
      <c r="BS29" s="25"/>
      <c r="BT29" s="24"/>
      <c r="BU29" s="5"/>
      <c r="CC29">
        <f t="shared" si="11"/>
        <v>2.5000000000000009</v>
      </c>
      <c r="CE29" s="100">
        <f t="shared" si="1"/>
        <v>0.54729729729729726</v>
      </c>
      <c r="CG29" s="100">
        <f t="shared" si="2"/>
        <v>0.8</v>
      </c>
    </row>
    <row r="30" spans="1:85" ht="15.75" thickBot="1">
      <c r="A30" s="40">
        <v>44444</v>
      </c>
      <c r="B30" s="41" t="s">
        <v>77</v>
      </c>
      <c r="D30" s="6">
        <v>44495</v>
      </c>
      <c r="E30">
        <v>700</v>
      </c>
      <c r="F30">
        <f>3+24/60</f>
        <v>3.4</v>
      </c>
      <c r="G30" s="9" t="s">
        <v>61</v>
      </c>
      <c r="H30" s="9"/>
      <c r="I30" s="5" t="s">
        <v>610</v>
      </c>
      <c r="J30" s="5" t="str">
        <f t="shared" si="10"/>
        <v>1C</v>
      </c>
      <c r="L30" s="19" t="s">
        <v>64</v>
      </c>
      <c r="M30" s="19" t="s">
        <v>67</v>
      </c>
      <c r="N30" s="19" t="s">
        <v>64</v>
      </c>
      <c r="O30" s="19" t="s">
        <v>64</v>
      </c>
      <c r="P30" s="19" t="s">
        <v>64</v>
      </c>
      <c r="Q30" s="19"/>
      <c r="R30" s="19" t="s">
        <v>64</v>
      </c>
      <c r="S30" s="19"/>
      <c r="T30" s="19"/>
      <c r="U30" s="19" t="s">
        <v>64</v>
      </c>
      <c r="V30" s="19" t="s">
        <v>64</v>
      </c>
      <c r="W30" s="19"/>
      <c r="X30" s="19" t="s">
        <v>64</v>
      </c>
      <c r="Y30" s="19" t="s">
        <v>64</v>
      </c>
      <c r="Z30" s="19"/>
      <c r="AA30" s="19"/>
      <c r="AB30" s="19" t="s">
        <v>64</v>
      </c>
      <c r="AC30" s="19" t="s">
        <v>64</v>
      </c>
      <c r="AD30" s="19" t="s">
        <v>67</v>
      </c>
      <c r="AE30" s="19"/>
      <c r="AF30" s="19" t="s">
        <v>64</v>
      </c>
      <c r="AG30" s="19" t="s">
        <v>64</v>
      </c>
      <c r="AH30" s="19" t="s">
        <v>64</v>
      </c>
      <c r="AI30" s="19" t="s">
        <v>64</v>
      </c>
      <c r="AJ30" s="19"/>
      <c r="AK30" s="74"/>
      <c r="AL30" s="103"/>
      <c r="AM30" s="19"/>
      <c r="AO30" s="19"/>
      <c r="AP30" s="19"/>
      <c r="AQ30" s="19"/>
      <c r="AR30" s="19"/>
      <c r="AS30" s="19"/>
      <c r="AT30" s="19"/>
      <c r="AU30" s="19"/>
      <c r="AV30" s="19"/>
      <c r="AW30" s="19"/>
      <c r="AX30" s="19"/>
      <c r="AY30" s="19"/>
      <c r="AZ30" s="19"/>
      <c r="BA30" s="19"/>
      <c r="BB30" s="19"/>
      <c r="BC30" s="19"/>
      <c r="BD30" s="5" t="s">
        <v>27</v>
      </c>
      <c r="BE30" s="22"/>
      <c r="BF30" s="23"/>
      <c r="BG30" s="22" t="s">
        <v>26</v>
      </c>
      <c r="BH30" s="23"/>
      <c r="BI30" s="22"/>
      <c r="BJ30" s="23"/>
      <c r="BK30" s="22"/>
      <c r="BL30" s="23"/>
      <c r="BM30" s="22"/>
      <c r="BN30" s="23"/>
      <c r="BO30" s="22"/>
      <c r="BP30" s="23"/>
      <c r="BQ30" s="22"/>
      <c r="BR30" s="23"/>
      <c r="BS30" s="23"/>
      <c r="BT30" s="22"/>
      <c r="BU30" s="5"/>
      <c r="CC30">
        <f t="shared" si="11"/>
        <v>2.600000000000001</v>
      </c>
      <c r="CE30" s="100">
        <f t="shared" si="1"/>
        <v>0.55223880597014929</v>
      </c>
      <c r="CG30" s="100">
        <f t="shared" si="2"/>
        <v>0.76190476190476186</v>
      </c>
    </row>
    <row r="31" spans="1:85" ht="15.75" thickBot="1">
      <c r="A31" s="40">
        <v>44445</v>
      </c>
      <c r="B31" s="41" t="s">
        <v>77</v>
      </c>
      <c r="D31" s="6">
        <v>44495</v>
      </c>
      <c r="E31">
        <v>700</v>
      </c>
      <c r="F31">
        <v>6</v>
      </c>
      <c r="G31" s="9" t="s">
        <v>62</v>
      </c>
      <c r="H31" s="9"/>
      <c r="I31" s="5" t="s">
        <v>612</v>
      </c>
      <c r="J31" s="5" t="str">
        <f t="shared" si="10"/>
        <v>1W</v>
      </c>
      <c r="L31" s="19" t="s">
        <v>64</v>
      </c>
      <c r="M31" s="19" t="s">
        <v>67</v>
      </c>
      <c r="N31" s="19" t="s">
        <v>64</v>
      </c>
      <c r="O31" s="19" t="s">
        <v>64</v>
      </c>
      <c r="P31" s="19" t="s">
        <v>64</v>
      </c>
      <c r="Q31" s="19"/>
      <c r="R31" s="19" t="s">
        <v>64</v>
      </c>
      <c r="S31" s="19"/>
      <c r="T31" s="19"/>
      <c r="U31" s="19" t="s">
        <v>64</v>
      </c>
      <c r="V31" s="19" t="s">
        <v>64</v>
      </c>
      <c r="W31" s="19"/>
      <c r="X31" s="19" t="s">
        <v>64</v>
      </c>
      <c r="Y31" s="19" t="s">
        <v>64</v>
      </c>
      <c r="Z31" s="19"/>
      <c r="AA31" s="19"/>
      <c r="AB31" s="19" t="s">
        <v>64</v>
      </c>
      <c r="AC31" s="19" t="s">
        <v>64</v>
      </c>
      <c r="AD31" s="19" t="s">
        <v>67</v>
      </c>
      <c r="AE31" s="19"/>
      <c r="AF31" s="19" t="s">
        <v>64</v>
      </c>
      <c r="AG31" s="19" t="s">
        <v>64</v>
      </c>
      <c r="AH31" s="19" t="s">
        <v>64</v>
      </c>
      <c r="AI31" s="19" t="s">
        <v>64</v>
      </c>
      <c r="AJ31" s="19"/>
      <c r="AK31" s="74" t="s">
        <v>139</v>
      </c>
      <c r="AL31" s="103"/>
      <c r="AM31" s="19"/>
      <c r="AO31" s="19"/>
      <c r="AP31" s="19"/>
      <c r="AQ31" s="19"/>
      <c r="AR31" s="19"/>
      <c r="AS31" s="19"/>
      <c r="AT31" s="19"/>
      <c r="AU31" s="19"/>
      <c r="AV31" s="19"/>
      <c r="AW31" s="19"/>
      <c r="AX31" s="19"/>
      <c r="AY31" s="19"/>
      <c r="AZ31" s="19"/>
      <c r="BA31" s="19"/>
      <c r="BB31" s="19"/>
      <c r="BC31" s="19"/>
      <c r="BD31" s="5" t="s">
        <v>27</v>
      </c>
      <c r="BE31" s="26"/>
      <c r="BF31" s="27"/>
      <c r="BG31" s="24" t="s">
        <v>19</v>
      </c>
      <c r="BH31" s="27"/>
      <c r="BI31" s="26"/>
      <c r="BJ31" s="27"/>
      <c r="BK31" s="26"/>
      <c r="BL31" s="27"/>
      <c r="BM31" s="26"/>
      <c r="BN31" s="27"/>
      <c r="BO31" s="26"/>
      <c r="BP31" s="27"/>
      <c r="BQ31" s="26"/>
      <c r="BR31" s="27"/>
      <c r="BS31" s="27"/>
      <c r="BT31" s="26"/>
      <c r="BU31" s="5"/>
      <c r="CC31">
        <f t="shared" si="11"/>
        <v>2.7000000000000011</v>
      </c>
      <c r="CE31" s="100">
        <f t="shared" si="1"/>
        <v>0.54545454545454541</v>
      </c>
      <c r="CG31" s="100">
        <f t="shared" si="2"/>
        <v>0.73684210526315785</v>
      </c>
    </row>
    <row r="32" spans="1:85" ht="15.75" thickBot="1">
      <c r="A32" s="40">
        <v>44446</v>
      </c>
      <c r="B32" s="41" t="s">
        <v>77</v>
      </c>
      <c r="D32" s="6">
        <v>44495</v>
      </c>
      <c r="E32">
        <v>700</v>
      </c>
      <c r="F32">
        <v>3</v>
      </c>
      <c r="G32" s="9" t="s">
        <v>63</v>
      </c>
      <c r="H32" s="9"/>
      <c r="I32" s="5" t="s">
        <v>612</v>
      </c>
      <c r="J32" s="5" t="str">
        <f t="shared" si="10"/>
        <v>1W</v>
      </c>
      <c r="L32" s="19" t="s">
        <v>64</v>
      </c>
      <c r="M32" s="19" t="s">
        <v>64</v>
      </c>
      <c r="N32" s="19" t="s">
        <v>64</v>
      </c>
      <c r="O32" s="19" t="s">
        <v>64</v>
      </c>
      <c r="P32" s="19" t="s">
        <v>64</v>
      </c>
      <c r="Q32" s="19"/>
      <c r="R32" s="19" t="s">
        <v>64</v>
      </c>
      <c r="S32" s="19"/>
      <c r="T32" s="19"/>
      <c r="U32" s="19" t="s">
        <v>64</v>
      </c>
      <c r="V32" s="19" t="s">
        <v>64</v>
      </c>
      <c r="W32" s="19"/>
      <c r="X32" s="19" t="s">
        <v>67</v>
      </c>
      <c r="Y32" s="19" t="s">
        <v>64</v>
      </c>
      <c r="Z32" s="19"/>
      <c r="AA32" s="19"/>
      <c r="AB32" s="19" t="s">
        <v>64</v>
      </c>
      <c r="AC32" s="19" t="s">
        <v>64</v>
      </c>
      <c r="AD32" s="19" t="s">
        <v>67</v>
      </c>
      <c r="AE32" s="19"/>
      <c r="AF32" s="19" t="s">
        <v>64</v>
      </c>
      <c r="AG32" s="19" t="s">
        <v>64</v>
      </c>
      <c r="AH32" s="19" t="s">
        <v>64</v>
      </c>
      <c r="AI32" s="19" t="s">
        <v>64</v>
      </c>
      <c r="AJ32" s="19"/>
      <c r="AK32" s="72" t="s">
        <v>134</v>
      </c>
      <c r="AL32" s="103" t="s">
        <v>133</v>
      </c>
      <c r="AM32" s="19"/>
      <c r="AO32" s="19"/>
      <c r="AP32" s="19"/>
      <c r="AQ32" s="19"/>
      <c r="AR32" s="19"/>
      <c r="AS32" s="19"/>
      <c r="AT32" s="19"/>
      <c r="AU32" s="19"/>
      <c r="AV32" s="19"/>
      <c r="AW32" s="19"/>
      <c r="AX32" s="19"/>
      <c r="AY32" s="19"/>
      <c r="AZ32" s="19"/>
      <c r="BA32" s="19"/>
      <c r="BB32" s="19"/>
      <c r="BC32" s="19"/>
      <c r="BD32" s="5" t="s">
        <v>27</v>
      </c>
      <c r="BE32" s="22"/>
      <c r="BF32" s="23"/>
      <c r="BG32" s="22" t="s">
        <v>19</v>
      </c>
      <c r="BH32" s="31"/>
      <c r="BI32" s="22"/>
      <c r="BJ32" s="23"/>
      <c r="BK32" s="22"/>
      <c r="BL32" s="23"/>
      <c r="BM32" s="22"/>
      <c r="BN32" s="23"/>
      <c r="BO32" s="22"/>
      <c r="BP32" s="23"/>
      <c r="BQ32" s="22"/>
      <c r="BR32" s="23"/>
      <c r="BS32" s="23"/>
      <c r="BT32" s="22"/>
      <c r="BU32" s="5"/>
      <c r="CC32">
        <f t="shared" si="11"/>
        <v>2.8000000000000012</v>
      </c>
      <c r="CE32" s="100">
        <f t="shared" si="1"/>
        <v>0.54471544715447151</v>
      </c>
      <c r="CG32" s="100">
        <f t="shared" si="2"/>
        <v>0.76470588235294112</v>
      </c>
    </row>
    <row r="33" spans="1:85" ht="15" customHeight="1" thickBot="1">
      <c r="A33" s="40">
        <v>44447</v>
      </c>
      <c r="B33" s="41" t="s">
        <v>77</v>
      </c>
      <c r="D33" s="6">
        <v>44498</v>
      </c>
      <c r="E33" t="s">
        <v>609</v>
      </c>
      <c r="F33">
        <v>0.75</v>
      </c>
      <c r="G33" s="9" t="s">
        <v>135</v>
      </c>
      <c r="H33" s="9"/>
      <c r="I33" s="5" t="s">
        <v>610</v>
      </c>
      <c r="J33" s="5" t="str">
        <f t="shared" si="10"/>
        <v>1C</v>
      </c>
      <c r="K33" s="5"/>
      <c r="L33" s="19" t="s">
        <v>64</v>
      </c>
      <c r="M33" s="19" t="s">
        <v>64</v>
      </c>
      <c r="N33" s="19" t="s">
        <v>64</v>
      </c>
      <c r="O33" s="19" t="s">
        <v>64</v>
      </c>
      <c r="P33" s="19" t="s">
        <v>64</v>
      </c>
      <c r="Q33" s="19"/>
      <c r="R33" s="19" t="s">
        <v>64</v>
      </c>
      <c r="S33" s="19"/>
      <c r="T33" s="19"/>
      <c r="U33" s="19" t="s">
        <v>64</v>
      </c>
      <c r="V33" s="19" t="s">
        <v>64</v>
      </c>
      <c r="W33" s="19"/>
      <c r="X33" s="19" t="s">
        <v>67</v>
      </c>
      <c r="Y33" s="19" t="s">
        <v>64</v>
      </c>
      <c r="Z33" s="19"/>
      <c r="AA33" s="19"/>
      <c r="AB33" s="19" t="s">
        <v>64</v>
      </c>
      <c r="AC33" s="19" t="s">
        <v>64</v>
      </c>
      <c r="AD33" s="19" t="s">
        <v>67</v>
      </c>
      <c r="AE33" s="19"/>
      <c r="AF33" s="19" t="s">
        <v>64</v>
      </c>
      <c r="AG33" s="19" t="s">
        <v>64</v>
      </c>
      <c r="AH33" s="19" t="s">
        <v>64</v>
      </c>
      <c r="AI33" s="19" t="s">
        <v>64</v>
      </c>
      <c r="AJ33" s="19"/>
      <c r="AK33" s="72"/>
      <c r="AL33" s="103"/>
      <c r="AM33" s="19"/>
      <c r="AN33" s="57"/>
      <c r="AO33" s="19"/>
      <c r="AP33" s="19"/>
      <c r="AQ33" s="19"/>
      <c r="AR33" s="19"/>
      <c r="AS33" s="19"/>
      <c r="AT33" s="19"/>
      <c r="AU33" s="19"/>
      <c r="AV33" s="19"/>
      <c r="AW33" s="19"/>
      <c r="AX33" s="19"/>
      <c r="AY33" s="19"/>
      <c r="AZ33" s="19"/>
      <c r="BA33" s="19"/>
      <c r="BB33" s="19"/>
      <c r="BC33" s="19"/>
      <c r="BD33" s="5" t="s">
        <v>27</v>
      </c>
      <c r="BE33" s="24"/>
      <c r="BF33" s="25"/>
      <c r="BG33" s="29" t="s">
        <v>19</v>
      </c>
      <c r="BH33" s="25"/>
      <c r="BI33" s="24"/>
      <c r="BJ33" s="25"/>
      <c r="BK33" s="24"/>
      <c r="BL33" s="25"/>
      <c r="BM33" s="24"/>
      <c r="BN33" s="25"/>
      <c r="BO33" s="24"/>
      <c r="BP33" s="25"/>
      <c r="BQ33" s="24"/>
      <c r="BR33" s="25"/>
      <c r="BS33" s="25"/>
      <c r="BT33" s="24"/>
      <c r="BU33" s="5"/>
      <c r="CC33">
        <f t="shared" si="11"/>
        <v>2.9000000000000012</v>
      </c>
      <c r="CE33" s="100">
        <f t="shared" si="1"/>
        <v>0.54918032786885251</v>
      </c>
      <c r="CG33" s="100">
        <f t="shared" si="2"/>
        <v>0.73333333333333328</v>
      </c>
    </row>
    <row r="34" spans="1:85" ht="15.75" thickBot="1">
      <c r="A34" s="40">
        <v>44449</v>
      </c>
      <c r="B34" s="41" t="s">
        <v>77</v>
      </c>
      <c r="D34" s="6">
        <v>44498</v>
      </c>
      <c r="E34" t="s">
        <v>21</v>
      </c>
      <c r="F34">
        <v>3.33</v>
      </c>
      <c r="G34" s="9" t="s">
        <v>136</v>
      </c>
      <c r="H34" s="9"/>
      <c r="I34" s="5" t="s">
        <v>610</v>
      </c>
      <c r="J34" s="5" t="str">
        <f t="shared" si="10"/>
        <v>1C</v>
      </c>
      <c r="K34" s="5"/>
      <c r="L34" s="19" t="s">
        <v>64</v>
      </c>
      <c r="M34" s="19" t="s">
        <v>67</v>
      </c>
      <c r="N34" s="19" t="s">
        <v>64</v>
      </c>
      <c r="O34" s="19" t="s">
        <v>64</v>
      </c>
      <c r="P34" s="19" t="s">
        <v>64</v>
      </c>
      <c r="Q34" s="19"/>
      <c r="R34" s="19" t="s">
        <v>67</v>
      </c>
      <c r="S34" s="19"/>
      <c r="T34" s="19"/>
      <c r="U34" s="19" t="s">
        <v>64</v>
      </c>
      <c r="V34" s="19" t="s">
        <v>64</v>
      </c>
      <c r="W34" s="19"/>
      <c r="X34" s="19" t="s">
        <v>64</v>
      </c>
      <c r="Y34" s="19" t="s">
        <v>64</v>
      </c>
      <c r="Z34" s="19"/>
      <c r="AA34" s="19"/>
      <c r="AB34" s="19" t="s">
        <v>64</v>
      </c>
      <c r="AC34" s="19" t="s">
        <v>64</v>
      </c>
      <c r="AD34" s="19" t="s">
        <v>67</v>
      </c>
      <c r="AE34" s="19"/>
      <c r="AF34" s="19" t="s">
        <v>64</v>
      </c>
      <c r="AG34" s="19" t="s">
        <v>64</v>
      </c>
      <c r="AH34" s="19" t="s">
        <v>64</v>
      </c>
      <c r="AI34" s="19" t="s">
        <v>67</v>
      </c>
      <c r="AJ34" s="19"/>
      <c r="AK34" s="74"/>
      <c r="AL34" s="103"/>
      <c r="AM34" s="19"/>
      <c r="AN34" s="19"/>
      <c r="AO34" s="19"/>
      <c r="AP34" s="19"/>
      <c r="AQ34" s="19"/>
      <c r="AR34" s="19"/>
      <c r="AS34" s="19"/>
      <c r="AT34" s="19"/>
      <c r="AU34" s="19"/>
      <c r="AV34" s="19"/>
      <c r="AW34" s="19"/>
      <c r="AX34" s="19"/>
      <c r="AY34" s="19"/>
      <c r="AZ34" s="19"/>
      <c r="BA34" s="19"/>
      <c r="BB34" s="19"/>
      <c r="BC34" s="19"/>
      <c r="BD34" s="5" t="s">
        <v>27</v>
      </c>
      <c r="BE34" s="22"/>
      <c r="BF34" s="23"/>
      <c r="BG34" s="29" t="s">
        <v>19</v>
      </c>
      <c r="BH34" s="23"/>
      <c r="BI34" s="22"/>
      <c r="BJ34" s="23"/>
      <c r="BK34" s="22"/>
      <c r="BL34" s="23"/>
      <c r="BM34" s="22"/>
      <c r="BN34" s="23"/>
      <c r="BO34" s="22"/>
      <c r="BP34" s="23"/>
      <c r="BQ34" s="22"/>
      <c r="BR34" s="23"/>
      <c r="BS34" s="23"/>
      <c r="BT34" s="22"/>
      <c r="BU34" s="5"/>
      <c r="CC34">
        <f t="shared" si="11"/>
        <v>3.0000000000000013</v>
      </c>
      <c r="CE34" s="100">
        <f t="shared" si="1"/>
        <v>0.55462184873949583</v>
      </c>
      <c r="CG34" s="100">
        <f t="shared" si="2"/>
        <v>0.73333333333333328</v>
      </c>
    </row>
    <row r="35" spans="1:85" ht="45.75" thickBot="1">
      <c r="A35" s="40">
        <v>44450</v>
      </c>
      <c r="B35" s="41" t="s">
        <v>77</v>
      </c>
      <c r="D35" s="6">
        <v>44498</v>
      </c>
      <c r="E35">
        <v>700</v>
      </c>
      <c r="F35">
        <v>6</v>
      </c>
      <c r="G35" s="9" t="s">
        <v>137</v>
      </c>
      <c r="H35" s="9"/>
      <c r="I35" s="5" t="s">
        <v>612</v>
      </c>
      <c r="J35" s="5" t="str">
        <f t="shared" si="10"/>
        <v>1W</v>
      </c>
      <c r="K35" s="5"/>
      <c r="L35" s="19" t="s">
        <v>64</v>
      </c>
      <c r="M35" s="19" t="s">
        <v>67</v>
      </c>
      <c r="N35" s="19" t="s">
        <v>64</v>
      </c>
      <c r="O35" s="19" t="s">
        <v>64</v>
      </c>
      <c r="P35" s="19" t="s">
        <v>64</v>
      </c>
      <c r="Q35" s="19"/>
      <c r="R35" s="19" t="s">
        <v>67</v>
      </c>
      <c r="S35" s="19"/>
      <c r="T35" s="19"/>
      <c r="U35" s="19" t="s">
        <v>64</v>
      </c>
      <c r="V35" s="19" t="s">
        <v>64</v>
      </c>
      <c r="W35" s="19"/>
      <c r="X35" s="19" t="s">
        <v>64</v>
      </c>
      <c r="Y35" s="19" t="s">
        <v>64</v>
      </c>
      <c r="Z35" s="19"/>
      <c r="AA35" s="19"/>
      <c r="AB35" s="19" t="s">
        <v>64</v>
      </c>
      <c r="AC35" s="19" t="s">
        <v>64</v>
      </c>
      <c r="AD35" s="19" t="s">
        <v>67</v>
      </c>
      <c r="AE35" s="19"/>
      <c r="AF35" s="19" t="s">
        <v>64</v>
      </c>
      <c r="AG35" s="19" t="s">
        <v>64</v>
      </c>
      <c r="AH35" s="19" t="s">
        <v>64</v>
      </c>
      <c r="AI35" s="19" t="s">
        <v>67</v>
      </c>
      <c r="AJ35" s="19"/>
      <c r="AK35" s="74" t="s">
        <v>140</v>
      </c>
      <c r="AL35" s="104" t="s">
        <v>141</v>
      </c>
      <c r="AM35" s="19"/>
      <c r="AN35" s="19"/>
      <c r="AO35" s="19"/>
      <c r="AP35" s="19"/>
      <c r="AQ35" s="19"/>
      <c r="AR35" s="19"/>
      <c r="AS35" s="19"/>
      <c r="AT35" s="19"/>
      <c r="AU35" s="19"/>
      <c r="AV35" s="19"/>
      <c r="AW35" s="19"/>
      <c r="AX35" s="19"/>
      <c r="AY35" s="19"/>
      <c r="AZ35" s="19"/>
      <c r="BA35" s="19"/>
      <c r="BB35" s="19"/>
      <c r="BC35" s="19"/>
      <c r="BD35" s="5" t="s">
        <v>27</v>
      </c>
      <c r="BE35" s="26"/>
      <c r="BF35" s="27"/>
      <c r="BG35" s="22" t="s">
        <v>26</v>
      </c>
      <c r="BH35" s="27"/>
      <c r="BI35" s="26"/>
      <c r="BJ35" s="27"/>
      <c r="BK35" s="26"/>
      <c r="BL35" s="27"/>
      <c r="BM35" s="26"/>
      <c r="BN35" s="27"/>
      <c r="BO35" s="26"/>
      <c r="BP35" s="27"/>
      <c r="BQ35" s="26"/>
      <c r="BR35" s="27"/>
      <c r="BS35" s="27"/>
      <c r="BT35" s="26"/>
      <c r="BU35" s="5"/>
      <c r="CC35">
        <f t="shared" ref="CC35:CC64" si="12">CC34+0.1</f>
        <v>3.1000000000000014</v>
      </c>
      <c r="CE35" s="100">
        <f t="shared" si="1"/>
        <v>0.52083333333333337</v>
      </c>
      <c r="CG35" s="100">
        <f t="shared" si="2"/>
        <v>0.69230769230769229</v>
      </c>
    </row>
    <row r="36" spans="1:85" ht="15.75" thickBot="1">
      <c r="A36" s="40">
        <v>44452</v>
      </c>
      <c r="B36" s="41" t="s">
        <v>77</v>
      </c>
      <c r="D36" s="6">
        <v>44498</v>
      </c>
      <c r="E36">
        <v>700</v>
      </c>
      <c r="F36">
        <v>4</v>
      </c>
      <c r="G36" s="9" t="s">
        <v>138</v>
      </c>
      <c r="H36" s="9"/>
      <c r="I36" s="5" t="s">
        <v>610</v>
      </c>
      <c r="J36" s="5" t="str">
        <f t="shared" si="10"/>
        <v>1C</v>
      </c>
      <c r="L36" s="19" t="s">
        <v>64</v>
      </c>
      <c r="M36" s="19" t="s">
        <v>64</v>
      </c>
      <c r="N36" s="19" t="s">
        <v>64</v>
      </c>
      <c r="O36" s="19" t="s">
        <v>64</v>
      </c>
      <c r="P36" s="19" t="s">
        <v>64</v>
      </c>
      <c r="Q36" s="19"/>
      <c r="R36" s="19" t="s">
        <v>64</v>
      </c>
      <c r="S36" s="19"/>
      <c r="T36" s="19"/>
      <c r="U36" s="19" t="s">
        <v>64</v>
      </c>
      <c r="V36" s="19" t="s">
        <v>64</v>
      </c>
      <c r="W36" s="19"/>
      <c r="X36" s="19" t="s">
        <v>67</v>
      </c>
      <c r="Y36" s="19" t="s">
        <v>64</v>
      </c>
      <c r="Z36" s="19"/>
      <c r="AA36" s="19"/>
      <c r="AB36" s="19" t="s">
        <v>64</v>
      </c>
      <c r="AC36" s="19" t="s">
        <v>64</v>
      </c>
      <c r="AD36" s="19" t="s">
        <v>67</v>
      </c>
      <c r="AE36" s="19"/>
      <c r="AF36" s="19" t="s">
        <v>64</v>
      </c>
      <c r="AG36" s="19" t="s">
        <v>64</v>
      </c>
      <c r="AH36" s="19" t="s">
        <v>64</v>
      </c>
      <c r="AI36" s="19" t="s">
        <v>64</v>
      </c>
      <c r="AJ36" s="19"/>
      <c r="AK36" s="73"/>
      <c r="AL36" s="103"/>
      <c r="AM36" s="19"/>
      <c r="AN36" s="19"/>
      <c r="AO36" s="19"/>
      <c r="AP36" s="19"/>
      <c r="AQ36" s="19"/>
      <c r="AR36" s="19"/>
      <c r="AS36" s="19"/>
      <c r="AT36" s="19"/>
      <c r="AU36" s="19"/>
      <c r="AV36" s="19"/>
      <c r="AW36" s="19"/>
      <c r="AX36" s="19"/>
      <c r="AY36" s="19"/>
      <c r="AZ36" s="19"/>
      <c r="BA36" s="19"/>
      <c r="BB36" s="19"/>
      <c r="BC36" s="19"/>
      <c r="BD36" s="5" t="s">
        <v>27</v>
      </c>
      <c r="BE36" s="22"/>
      <c r="BF36" s="23"/>
      <c r="BG36" s="22"/>
      <c r="BH36" s="23"/>
      <c r="BI36" s="22"/>
      <c r="BJ36" s="23"/>
      <c r="BK36" s="22"/>
      <c r="BL36" s="23"/>
      <c r="BM36" s="22"/>
      <c r="BN36" s="23"/>
      <c r="BO36" s="22"/>
      <c r="BP36" s="23"/>
      <c r="BQ36" s="22"/>
      <c r="BR36" s="23"/>
      <c r="BS36" s="23"/>
      <c r="BT36" s="22"/>
      <c r="BU36" s="5"/>
      <c r="CC36">
        <f t="shared" si="12"/>
        <v>3.2000000000000015</v>
      </c>
      <c r="CE36" s="100">
        <f t="shared" si="1"/>
        <v>0.5161290322580645</v>
      </c>
      <c r="CG36" s="100">
        <f t="shared" si="2"/>
        <v>0.72727272727272729</v>
      </c>
    </row>
    <row r="37" spans="1:85" ht="30.75" thickBot="1">
      <c r="A37" s="40">
        <v>44453</v>
      </c>
      <c r="B37" s="41" t="s">
        <v>77</v>
      </c>
      <c r="D37" s="6">
        <v>44498</v>
      </c>
      <c r="E37">
        <v>700</v>
      </c>
      <c r="F37">
        <v>4</v>
      </c>
      <c r="G37" s="9" t="s">
        <v>143</v>
      </c>
      <c r="I37" s="5" t="s">
        <v>612</v>
      </c>
      <c r="J37" s="5" t="str">
        <f t="shared" si="10"/>
        <v>1W</v>
      </c>
      <c r="K37" s="5"/>
      <c r="L37" s="19" t="s">
        <v>64</v>
      </c>
      <c r="M37" s="19" t="s">
        <v>67</v>
      </c>
      <c r="N37" s="19" t="s">
        <v>64</v>
      </c>
      <c r="O37" s="19" t="s">
        <v>64</v>
      </c>
      <c r="P37" s="19" t="s">
        <v>64</v>
      </c>
      <c r="Q37" s="19"/>
      <c r="R37" s="19" t="s">
        <v>67</v>
      </c>
      <c r="S37" s="19"/>
      <c r="T37" s="19"/>
      <c r="U37" s="19" t="s">
        <v>64</v>
      </c>
      <c r="V37" s="19"/>
      <c r="W37" s="19"/>
      <c r="X37" s="19" t="s">
        <v>64</v>
      </c>
      <c r="Y37" s="19"/>
      <c r="Z37" s="19"/>
      <c r="AA37" s="19"/>
      <c r="AB37" s="19" t="s">
        <v>64</v>
      </c>
      <c r="AC37" s="19" t="s">
        <v>64</v>
      </c>
      <c r="AD37" s="19" t="s">
        <v>67</v>
      </c>
      <c r="AE37" s="19"/>
      <c r="AF37" s="19" t="s">
        <v>64</v>
      </c>
      <c r="AG37" s="19" t="s">
        <v>64</v>
      </c>
      <c r="AH37" s="19" t="s">
        <v>64</v>
      </c>
      <c r="AI37" s="19" t="s">
        <v>67</v>
      </c>
      <c r="AJ37" s="19"/>
      <c r="AK37" s="74" t="s">
        <v>151</v>
      </c>
      <c r="AL37" s="103" t="s">
        <v>152</v>
      </c>
      <c r="AM37" s="19"/>
      <c r="AN37" s="19"/>
      <c r="AO37" s="19"/>
      <c r="AP37" s="19"/>
      <c r="AQ37" s="19"/>
      <c r="AR37" s="19"/>
      <c r="AS37" s="19"/>
      <c r="AT37" s="19"/>
      <c r="AU37" s="19"/>
      <c r="AV37" s="19"/>
      <c r="AW37" s="19"/>
      <c r="AX37" s="19"/>
      <c r="AY37" s="19"/>
      <c r="AZ37" s="19"/>
      <c r="BA37" s="19"/>
      <c r="BB37" s="19"/>
      <c r="BC37" s="19"/>
      <c r="BD37" s="5" t="s">
        <v>27</v>
      </c>
      <c r="BE37" s="24"/>
      <c r="BF37" s="25"/>
      <c r="BG37" s="24"/>
      <c r="BH37" s="25"/>
      <c r="BI37" s="24"/>
      <c r="BJ37" s="25"/>
      <c r="BK37" s="24"/>
      <c r="BL37" s="25"/>
      <c r="BM37" s="24"/>
      <c r="BN37" s="25"/>
      <c r="BO37" s="24"/>
      <c r="BP37" s="25"/>
      <c r="BQ37" s="24"/>
      <c r="BR37" s="25"/>
      <c r="BS37" s="25"/>
      <c r="BT37" s="24"/>
      <c r="BU37" s="5"/>
      <c r="CC37">
        <f t="shared" si="12"/>
        <v>3.3000000000000016</v>
      </c>
      <c r="CE37" s="100">
        <f t="shared" si="1"/>
        <v>0.50549450549450547</v>
      </c>
      <c r="CG37" s="100">
        <f t="shared" si="2"/>
        <v>0.66666666666666663</v>
      </c>
    </row>
    <row r="38" spans="1:85" ht="15.75" thickBot="1">
      <c r="A38" s="40">
        <v>44454</v>
      </c>
      <c r="B38" s="41" t="s">
        <v>77</v>
      </c>
      <c r="D38" s="6">
        <v>44498</v>
      </c>
      <c r="E38">
        <v>700</v>
      </c>
      <c r="F38">
        <v>2.5</v>
      </c>
      <c r="G38" s="9" t="s">
        <v>144</v>
      </c>
      <c r="I38" s="5" t="s">
        <v>610</v>
      </c>
      <c r="J38" s="5" t="str">
        <f t="shared" si="10"/>
        <v>1C</v>
      </c>
      <c r="K38" s="5"/>
      <c r="L38" s="19" t="s">
        <v>64</v>
      </c>
      <c r="M38" s="19" t="s">
        <v>64</v>
      </c>
      <c r="N38" s="19" t="s">
        <v>64</v>
      </c>
      <c r="O38" s="19" t="s">
        <v>64</v>
      </c>
      <c r="P38" s="19" t="s">
        <v>64</v>
      </c>
      <c r="Q38" s="19"/>
      <c r="R38" s="19" t="s">
        <v>64</v>
      </c>
      <c r="S38" s="19"/>
      <c r="T38" s="19"/>
      <c r="U38" s="19" t="s">
        <v>64</v>
      </c>
      <c r="V38" s="19"/>
      <c r="W38" s="19"/>
      <c r="X38" s="19" t="s">
        <v>64</v>
      </c>
      <c r="Y38" s="19"/>
      <c r="Z38" s="19"/>
      <c r="AA38" s="19"/>
      <c r="AB38" s="19" t="s">
        <v>64</v>
      </c>
      <c r="AC38" s="19"/>
      <c r="AD38" s="19" t="s">
        <v>64</v>
      </c>
      <c r="AE38" s="19"/>
      <c r="AF38" s="19" t="s">
        <v>64</v>
      </c>
      <c r="AG38" s="19" t="s">
        <v>64</v>
      </c>
      <c r="AH38" s="19"/>
      <c r="AI38" s="19" t="s">
        <v>64</v>
      </c>
      <c r="AJ38" s="19"/>
      <c r="AK38" s="74"/>
      <c r="AL38" s="103"/>
      <c r="AM38" s="19"/>
      <c r="AN38" s="19"/>
      <c r="AO38" s="19"/>
      <c r="AP38" s="19"/>
      <c r="AQ38" s="19"/>
      <c r="AR38" s="19"/>
      <c r="AS38" s="19"/>
      <c r="AT38" s="19"/>
      <c r="AU38" s="19"/>
      <c r="AV38" s="19"/>
      <c r="AW38" s="19"/>
      <c r="AX38" s="19"/>
      <c r="AY38" s="19"/>
      <c r="AZ38" s="19"/>
      <c r="BA38" s="19"/>
      <c r="BB38" s="19"/>
      <c r="BC38" s="19"/>
      <c r="BD38" s="5" t="s">
        <v>27</v>
      </c>
      <c r="BE38" s="22"/>
      <c r="BF38" s="23"/>
      <c r="BG38" s="22"/>
      <c r="BH38" s="23"/>
      <c r="BI38" s="22"/>
      <c r="BJ38" s="23"/>
      <c r="BK38" s="22"/>
      <c r="BL38" s="23"/>
      <c r="BM38" s="22"/>
      <c r="BN38" s="23"/>
      <c r="BO38" s="22"/>
      <c r="BP38" s="23"/>
      <c r="BQ38" s="22"/>
      <c r="BR38" s="23"/>
      <c r="BS38" s="23"/>
      <c r="BT38" s="22"/>
      <c r="BU38" s="5"/>
      <c r="CC38">
        <f t="shared" si="12"/>
        <v>3.4000000000000017</v>
      </c>
      <c r="CE38" s="100">
        <f t="shared" si="1"/>
        <v>0.5</v>
      </c>
      <c r="CG38" s="100">
        <f t="shared" si="2"/>
        <v>0.5714285714285714</v>
      </c>
    </row>
    <row r="39" spans="1:85" ht="15.75" thickBot="1">
      <c r="A39" s="40">
        <v>44455</v>
      </c>
      <c r="B39" s="41" t="s">
        <v>77</v>
      </c>
      <c r="D39" s="6">
        <v>44498</v>
      </c>
      <c r="E39">
        <v>700</v>
      </c>
      <c r="F39">
        <v>3.5</v>
      </c>
      <c r="G39" s="9" t="s">
        <v>145</v>
      </c>
      <c r="I39" s="5" t="s">
        <v>612</v>
      </c>
      <c r="J39" s="5" t="str">
        <f t="shared" si="10"/>
        <v>1W</v>
      </c>
      <c r="K39" s="5"/>
      <c r="L39" s="19" t="s">
        <v>64</v>
      </c>
      <c r="M39" s="19" t="s">
        <v>64</v>
      </c>
      <c r="N39" s="19" t="s">
        <v>64</v>
      </c>
      <c r="O39" s="19" t="s">
        <v>64</v>
      </c>
      <c r="P39" s="19" t="s">
        <v>64</v>
      </c>
      <c r="Q39" s="19"/>
      <c r="R39" s="19" t="s">
        <v>64</v>
      </c>
      <c r="S39" s="19"/>
      <c r="T39" s="19"/>
      <c r="U39" s="19" t="s">
        <v>64</v>
      </c>
      <c r="V39" s="19"/>
      <c r="W39" s="19"/>
      <c r="X39" s="19" t="s">
        <v>64</v>
      </c>
      <c r="Y39" s="19"/>
      <c r="Z39" s="19"/>
      <c r="AA39" s="19"/>
      <c r="AB39" s="19" t="s">
        <v>64</v>
      </c>
      <c r="AC39" s="19" t="s">
        <v>64</v>
      </c>
      <c r="AD39" s="19" t="s">
        <v>67</v>
      </c>
      <c r="AE39" s="19"/>
      <c r="AF39" s="19" t="s">
        <v>64</v>
      </c>
      <c r="AG39" s="19" t="s">
        <v>64</v>
      </c>
      <c r="AH39" s="19"/>
      <c r="AI39" s="19" t="s">
        <v>64</v>
      </c>
      <c r="AJ39" s="19"/>
      <c r="AK39" s="74" t="s">
        <v>153</v>
      </c>
      <c r="AL39" s="103"/>
      <c r="AM39" s="19"/>
      <c r="AN39" s="19"/>
      <c r="AO39" s="19"/>
      <c r="AP39" s="19"/>
      <c r="AQ39" s="19"/>
      <c r="AR39" s="19"/>
      <c r="AS39" s="19"/>
      <c r="AT39" s="19"/>
      <c r="AU39" s="19"/>
      <c r="AV39" s="19"/>
      <c r="AW39" s="19"/>
      <c r="AX39" s="19"/>
      <c r="AY39" s="19"/>
      <c r="AZ39" s="19"/>
      <c r="BA39" s="19"/>
      <c r="BB39" s="19"/>
      <c r="BC39" s="19"/>
      <c r="BD39" s="5" t="s">
        <v>27</v>
      </c>
      <c r="BE39" s="26"/>
      <c r="BF39" s="27"/>
      <c r="BG39" s="26"/>
      <c r="BH39" s="27"/>
      <c r="BI39" s="26"/>
      <c r="BJ39" s="27"/>
      <c r="BK39" s="26"/>
      <c r="BL39" s="27"/>
      <c r="BM39" s="26"/>
      <c r="BN39" s="27"/>
      <c r="BO39" s="26"/>
      <c r="BP39" s="27"/>
      <c r="BQ39" s="26"/>
      <c r="BR39" s="27"/>
      <c r="BS39" s="27"/>
      <c r="BT39" s="26"/>
      <c r="BU39" s="5"/>
      <c r="CC39">
        <f t="shared" si="12"/>
        <v>3.5000000000000018</v>
      </c>
      <c r="CE39" s="100">
        <f t="shared" si="1"/>
        <v>0.47619047619047616</v>
      </c>
      <c r="CG39" s="100">
        <f t="shared" si="2"/>
        <v>0.5</v>
      </c>
    </row>
    <row r="40" spans="1:85" ht="15.75" thickBot="1">
      <c r="A40" s="40">
        <v>44456</v>
      </c>
      <c r="B40" s="41" t="s">
        <v>77</v>
      </c>
      <c r="D40" s="6">
        <v>44498</v>
      </c>
      <c r="E40">
        <v>700</v>
      </c>
      <c r="F40">
        <v>1.5</v>
      </c>
      <c r="G40" s="9" t="s">
        <v>146</v>
      </c>
      <c r="I40" s="5" t="s">
        <v>610</v>
      </c>
      <c r="J40" s="5" t="str">
        <f t="shared" si="10"/>
        <v>1C</v>
      </c>
      <c r="K40" s="5"/>
      <c r="L40" s="19" t="s">
        <v>64</v>
      </c>
      <c r="M40" s="19" t="s">
        <v>64</v>
      </c>
      <c r="N40" s="19" t="s">
        <v>64</v>
      </c>
      <c r="O40" s="19" t="s">
        <v>64</v>
      </c>
      <c r="P40" s="19" t="s">
        <v>64</v>
      </c>
      <c r="Q40" s="19"/>
      <c r="R40" s="19" t="s">
        <v>64</v>
      </c>
      <c r="S40" s="19"/>
      <c r="T40" s="19"/>
      <c r="U40" s="19" t="s">
        <v>64</v>
      </c>
      <c r="V40" s="19"/>
      <c r="W40" s="19"/>
      <c r="X40" s="19"/>
      <c r="Y40" s="19"/>
      <c r="Z40" s="19"/>
      <c r="AA40" s="19"/>
      <c r="AB40" s="19"/>
      <c r="AC40" s="19"/>
      <c r="AD40" s="19" t="s">
        <v>64</v>
      </c>
      <c r="AE40" s="19"/>
      <c r="AF40" s="19" t="s">
        <v>64</v>
      </c>
      <c r="AG40" s="19" t="s">
        <v>64</v>
      </c>
      <c r="AH40" s="19"/>
      <c r="AI40" s="19" t="s">
        <v>64</v>
      </c>
      <c r="AJ40" s="19"/>
      <c r="AK40" s="74"/>
      <c r="AL40" s="103" t="s">
        <v>154</v>
      </c>
      <c r="AM40" s="19"/>
      <c r="AN40" s="19"/>
      <c r="AO40" s="19"/>
      <c r="AP40" s="19"/>
      <c r="AQ40" s="19"/>
      <c r="AR40" s="19"/>
      <c r="AS40" s="19"/>
      <c r="AT40" s="19"/>
      <c r="AU40" s="19"/>
      <c r="AV40" s="19"/>
      <c r="AW40" s="19"/>
      <c r="AX40" s="19"/>
      <c r="AY40" s="19"/>
      <c r="AZ40" s="19"/>
      <c r="BA40" s="19"/>
      <c r="BB40" s="19"/>
      <c r="BC40" s="19"/>
      <c r="BD40" s="5" t="s">
        <v>27</v>
      </c>
      <c r="BE40" s="26"/>
      <c r="BF40" s="27"/>
      <c r="BG40" s="26"/>
      <c r="BH40" s="27"/>
      <c r="BI40" s="26"/>
      <c r="BJ40" s="27"/>
      <c r="BK40" s="26"/>
      <c r="BL40" s="27"/>
      <c r="BM40" s="26"/>
      <c r="BN40" s="27"/>
      <c r="BO40" s="26"/>
      <c r="BP40" s="27"/>
      <c r="BQ40" s="26"/>
      <c r="BR40" s="27"/>
      <c r="BS40" s="27"/>
      <c r="BT40" s="26"/>
      <c r="BU40" s="5"/>
      <c r="CC40">
        <f t="shared" si="12"/>
        <v>3.6000000000000019</v>
      </c>
      <c r="CE40" s="100">
        <f t="shared" si="1"/>
        <v>0.47297297297297297</v>
      </c>
      <c r="CG40" s="100">
        <f t="shared" si="2"/>
        <v>0.4</v>
      </c>
    </row>
    <row r="41" spans="1:85" ht="45.75" thickBot="1">
      <c r="A41" s="40">
        <v>44457</v>
      </c>
      <c r="B41" s="41" t="s">
        <v>77</v>
      </c>
      <c r="D41" s="6">
        <v>44498</v>
      </c>
      <c r="E41">
        <v>700</v>
      </c>
      <c r="F41">
        <v>3</v>
      </c>
      <c r="G41" s="9" t="s">
        <v>147</v>
      </c>
      <c r="I41" s="5" t="s">
        <v>612</v>
      </c>
      <c r="J41" s="5" t="str">
        <f t="shared" si="10"/>
        <v>1W</v>
      </c>
      <c r="K41" s="5"/>
      <c r="L41" s="19" t="s">
        <v>64</v>
      </c>
      <c r="M41" s="19"/>
      <c r="N41" s="19" t="s">
        <v>64</v>
      </c>
      <c r="O41" s="19" t="s">
        <v>64</v>
      </c>
      <c r="P41" s="19" t="s">
        <v>64</v>
      </c>
      <c r="Q41" s="19"/>
      <c r="R41" s="19" t="s">
        <v>64</v>
      </c>
      <c r="S41" s="19"/>
      <c r="T41" s="19"/>
      <c r="U41" s="19" t="s">
        <v>64</v>
      </c>
      <c r="V41" s="19"/>
      <c r="W41" s="19"/>
      <c r="X41" s="19" t="s">
        <v>64</v>
      </c>
      <c r="Y41" s="19"/>
      <c r="Z41" s="19"/>
      <c r="AA41" s="19"/>
      <c r="AB41" s="19" t="s">
        <v>64</v>
      </c>
      <c r="AC41" s="19" t="s">
        <v>64</v>
      </c>
      <c r="AD41" s="19" t="s">
        <v>64</v>
      </c>
      <c r="AE41" s="19"/>
      <c r="AF41" s="19" t="s">
        <v>64</v>
      </c>
      <c r="AG41" s="19" t="s">
        <v>64</v>
      </c>
      <c r="AH41" s="19"/>
      <c r="AI41" s="19" t="s">
        <v>64</v>
      </c>
      <c r="AJ41" s="19"/>
      <c r="AK41" s="74" t="s">
        <v>155</v>
      </c>
      <c r="AL41" s="103"/>
      <c r="AM41" s="19"/>
      <c r="AN41" s="19"/>
      <c r="AO41" s="19"/>
      <c r="AP41" s="19"/>
      <c r="AQ41" s="19"/>
      <c r="AR41" s="19"/>
      <c r="AS41" s="19"/>
      <c r="AT41" s="19"/>
      <c r="AU41" s="19"/>
      <c r="AV41" s="19"/>
      <c r="AW41" s="19"/>
      <c r="AX41" s="19"/>
      <c r="AY41" s="19"/>
      <c r="AZ41" s="19"/>
      <c r="BA41" s="19"/>
      <c r="BB41" s="19"/>
      <c r="BC41" s="19"/>
      <c r="BD41" s="5" t="s">
        <v>27</v>
      </c>
      <c r="BE41" s="26"/>
      <c r="BF41" s="27"/>
      <c r="BG41" s="26"/>
      <c r="BH41" s="27"/>
      <c r="BI41" s="26"/>
      <c r="BJ41" s="27"/>
      <c r="BK41" s="26"/>
      <c r="BL41" s="27"/>
      <c r="BM41" s="26"/>
      <c r="BN41" s="27"/>
      <c r="BO41" s="26"/>
      <c r="BP41" s="27"/>
      <c r="BQ41" s="26"/>
      <c r="BR41" s="27"/>
      <c r="BS41" s="27"/>
      <c r="BT41" s="26"/>
      <c r="BU41" s="5"/>
      <c r="CC41">
        <f t="shared" si="12"/>
        <v>3.700000000000002</v>
      </c>
      <c r="CE41" s="100">
        <f t="shared" ref="CE41:CE72" si="13">IFERROR(COUNTIFS($E$18:$E$473,CE$8,$F$18:$F$473,"&gt;="&amp;$CC41,$J$18:$J$473,"1C")/COUNTIFS($E$18:$E$473,CE$8,$F$18:$F$473,"&gt;="&amp;$CC41),"NA")</f>
        <v>0.46478873239436619</v>
      </c>
      <c r="CG41" s="100">
        <f t="shared" ref="CG41:CG72" si="14">IFERROR(COUNTIFS($E$18:$E$473,CG$8,$F$18:$F$473,"&gt;="&amp;$CC41,$J$18:$J$473,"1C")/COUNTIFS($E$18:$E$473,CG$8,$F$18:$F$473,"&gt;="&amp;$CC41),"NA")</f>
        <v>0.4</v>
      </c>
    </row>
    <row r="42" spans="1:85" ht="15.75" thickBot="1">
      <c r="A42" s="40">
        <v>44459</v>
      </c>
      <c r="B42" s="41" t="s">
        <v>77</v>
      </c>
      <c r="D42" s="6">
        <v>44501</v>
      </c>
      <c r="E42">
        <v>700</v>
      </c>
      <c r="F42">
        <v>4.33</v>
      </c>
      <c r="G42" s="9" t="s">
        <v>156</v>
      </c>
      <c r="I42" s="5" t="s">
        <v>610</v>
      </c>
      <c r="J42" s="5" t="str">
        <f t="shared" si="10"/>
        <v>1C</v>
      </c>
      <c r="K42" s="5"/>
      <c r="L42" s="19" t="s">
        <v>64</v>
      </c>
      <c r="M42" s="19"/>
      <c r="N42" s="19" t="s">
        <v>64</v>
      </c>
      <c r="O42" s="19" t="s">
        <v>64</v>
      </c>
      <c r="P42" s="19" t="s">
        <v>64</v>
      </c>
      <c r="Q42" s="19"/>
      <c r="R42" s="19" t="s">
        <v>64</v>
      </c>
      <c r="S42" s="19" t="s">
        <v>67</v>
      </c>
      <c r="T42" s="19" t="s">
        <v>64</v>
      </c>
      <c r="U42" s="19" t="s">
        <v>64</v>
      </c>
      <c r="V42" s="19"/>
      <c r="W42" s="19"/>
      <c r="X42" s="19" t="s">
        <v>64</v>
      </c>
      <c r="Y42" s="19"/>
      <c r="Z42" s="19"/>
      <c r="AA42" s="19"/>
      <c r="AB42" s="19" t="s">
        <v>64</v>
      </c>
      <c r="AC42" s="19"/>
      <c r="AD42" s="19" t="s">
        <v>64</v>
      </c>
      <c r="AE42" s="19"/>
      <c r="AF42" s="19" t="s">
        <v>64</v>
      </c>
      <c r="AG42" s="19" t="s">
        <v>64</v>
      </c>
      <c r="AH42" s="19"/>
      <c r="AI42" s="19" t="s">
        <v>64</v>
      </c>
      <c r="AJ42" s="19"/>
      <c r="AK42" s="57"/>
      <c r="AL42" s="103"/>
      <c r="AM42" s="19"/>
      <c r="AN42" s="19"/>
      <c r="AO42" s="19"/>
      <c r="AP42" s="19"/>
      <c r="AQ42" s="19"/>
      <c r="AR42" s="19"/>
      <c r="AS42" s="19"/>
      <c r="AT42" s="19"/>
      <c r="AU42" s="19"/>
      <c r="AV42" s="19"/>
      <c r="AW42" s="19"/>
      <c r="AX42" s="19"/>
      <c r="AY42" s="19"/>
      <c r="AZ42" s="19"/>
      <c r="BA42" s="19"/>
      <c r="BB42" s="19"/>
      <c r="BC42" s="19"/>
      <c r="BD42" s="5" t="s">
        <v>27</v>
      </c>
      <c r="BE42" s="26"/>
      <c r="BF42" s="27"/>
      <c r="BG42" s="26"/>
      <c r="BH42" s="27"/>
      <c r="BI42" s="26"/>
      <c r="BJ42" s="27"/>
      <c r="BK42" s="26"/>
      <c r="BL42" s="27"/>
      <c r="BM42" s="26"/>
      <c r="BN42" s="27"/>
      <c r="BO42" s="26"/>
      <c r="BP42" s="27"/>
      <c r="BQ42" s="26"/>
      <c r="BR42" s="27"/>
      <c r="BS42" s="27"/>
      <c r="BT42" s="26"/>
      <c r="BU42" s="5"/>
      <c r="CC42">
        <f t="shared" si="12"/>
        <v>3.800000000000002</v>
      </c>
      <c r="CE42" s="100">
        <f t="shared" si="13"/>
        <v>0.45588235294117646</v>
      </c>
      <c r="CG42" s="100">
        <f t="shared" si="14"/>
        <v>0.25</v>
      </c>
    </row>
    <row r="43" spans="1:85" ht="15.75" thickBot="1">
      <c r="A43" s="40">
        <v>44460</v>
      </c>
      <c r="B43" s="41" t="s">
        <v>77</v>
      </c>
      <c r="D43" s="6">
        <v>44501</v>
      </c>
      <c r="E43">
        <v>700</v>
      </c>
      <c r="F43">
        <v>4</v>
      </c>
      <c r="G43" s="9" t="s">
        <v>157</v>
      </c>
      <c r="I43" s="5" t="s">
        <v>612</v>
      </c>
      <c r="J43" s="5" t="str">
        <f t="shared" si="10"/>
        <v>1W</v>
      </c>
      <c r="K43" s="5"/>
      <c r="L43" s="19" t="s">
        <v>64</v>
      </c>
      <c r="M43" s="19"/>
      <c r="N43" s="19" t="s">
        <v>64</v>
      </c>
      <c r="O43" s="19"/>
      <c r="P43" s="19" t="s">
        <v>64</v>
      </c>
      <c r="Q43" s="19" t="s">
        <v>64</v>
      </c>
      <c r="R43" s="19"/>
      <c r="S43" s="19"/>
      <c r="T43" s="19"/>
      <c r="U43" s="19"/>
      <c r="V43" s="19"/>
      <c r="W43" s="19"/>
      <c r="X43" s="19"/>
      <c r="Y43" s="19"/>
      <c r="Z43" s="19"/>
      <c r="AA43" s="19"/>
      <c r="AB43" s="19" t="s">
        <v>64</v>
      </c>
      <c r="AC43" s="19" t="s">
        <v>64</v>
      </c>
      <c r="AD43" s="19" t="s">
        <v>64</v>
      </c>
      <c r="AE43" s="19"/>
      <c r="AF43" s="19" t="s">
        <v>64</v>
      </c>
      <c r="AG43" s="19" t="s">
        <v>67</v>
      </c>
      <c r="AH43" s="19" t="s">
        <v>67</v>
      </c>
      <c r="AI43" s="19" t="s">
        <v>67</v>
      </c>
      <c r="AJ43" s="19"/>
      <c r="AK43" s="57" t="s">
        <v>179</v>
      </c>
      <c r="AL43" s="103"/>
      <c r="AM43" s="19"/>
      <c r="AN43" s="19"/>
      <c r="AO43" s="19"/>
      <c r="AP43" s="19"/>
      <c r="AQ43" s="19"/>
      <c r="AR43" s="19"/>
      <c r="AS43" s="19"/>
      <c r="AT43" s="19"/>
      <c r="AU43" s="19"/>
      <c r="AV43" s="19"/>
      <c r="AW43" s="19"/>
      <c r="AX43" s="19"/>
      <c r="AY43" s="19"/>
      <c r="AZ43" s="19"/>
      <c r="BA43" s="19"/>
      <c r="BB43" s="19"/>
      <c r="BC43" s="19"/>
      <c r="BD43" s="5" t="s">
        <v>27</v>
      </c>
      <c r="BE43" s="26"/>
      <c r="BF43" s="27"/>
      <c r="BG43" s="26"/>
      <c r="BH43" s="27"/>
      <c r="BI43" s="26"/>
      <c r="BJ43" s="27"/>
      <c r="BK43" s="26"/>
      <c r="BL43" s="27"/>
      <c r="BM43" s="26"/>
      <c r="BN43" s="27"/>
      <c r="BO43" s="26"/>
      <c r="BP43" s="27"/>
      <c r="BQ43" s="26"/>
      <c r="BR43" s="27"/>
      <c r="BS43" s="27"/>
      <c r="BT43" s="26"/>
      <c r="BU43" s="5"/>
      <c r="CC43">
        <f t="shared" si="12"/>
        <v>3.9000000000000021</v>
      </c>
      <c r="CE43" s="100">
        <f t="shared" si="13"/>
        <v>0.44615384615384618</v>
      </c>
      <c r="CG43" s="100">
        <f t="shared" si="14"/>
        <v>0.25</v>
      </c>
    </row>
    <row r="44" spans="1:85" ht="15.75" thickBot="1">
      <c r="A44" s="40">
        <v>44461</v>
      </c>
      <c r="B44" s="41" t="s">
        <v>77</v>
      </c>
      <c r="D44" s="6">
        <v>44501</v>
      </c>
      <c r="E44">
        <v>700</v>
      </c>
      <c r="F44">
        <v>3</v>
      </c>
      <c r="G44" s="9" t="s">
        <v>158</v>
      </c>
      <c r="I44" s="5" t="s">
        <v>610</v>
      </c>
      <c r="J44" s="5" t="str">
        <f t="shared" si="10"/>
        <v>1C</v>
      </c>
      <c r="K44" s="5"/>
      <c r="L44" s="19" t="s">
        <v>64</v>
      </c>
      <c r="M44" s="19"/>
      <c r="N44" s="19" t="s">
        <v>64</v>
      </c>
      <c r="O44" s="19" t="s">
        <v>64</v>
      </c>
      <c r="P44" s="19" t="s">
        <v>64</v>
      </c>
      <c r="Q44" s="19"/>
      <c r="R44" s="19" t="s">
        <v>64</v>
      </c>
      <c r="S44" s="19"/>
      <c r="T44" s="19"/>
      <c r="U44" s="19" t="s">
        <v>64</v>
      </c>
      <c r="V44" s="19"/>
      <c r="W44" s="19"/>
      <c r="X44" s="19"/>
      <c r="Y44" s="19"/>
      <c r="Z44" s="19"/>
      <c r="AA44" s="19"/>
      <c r="AB44" s="19"/>
      <c r="AC44" s="19"/>
      <c r="AD44" s="19" t="s">
        <v>64</v>
      </c>
      <c r="AE44" s="19"/>
      <c r="AF44" s="19" t="s">
        <v>64</v>
      </c>
      <c r="AG44" s="19" t="s">
        <v>64</v>
      </c>
      <c r="AH44" s="19"/>
      <c r="AI44" s="19" t="s">
        <v>67</v>
      </c>
      <c r="AJ44" s="19"/>
      <c r="AK44" s="57"/>
      <c r="AL44" s="103"/>
      <c r="AM44" s="19"/>
      <c r="AN44" s="19"/>
      <c r="AO44" s="19"/>
      <c r="AP44" s="19"/>
      <c r="AQ44" s="19"/>
      <c r="AR44" s="19"/>
      <c r="AS44" s="19"/>
      <c r="AT44" s="19"/>
      <c r="AU44" s="19"/>
      <c r="AV44" s="19"/>
      <c r="AW44" s="19"/>
      <c r="AX44" s="19"/>
      <c r="AY44" s="19"/>
      <c r="AZ44" s="19"/>
      <c r="BA44" s="19"/>
      <c r="BB44" s="19"/>
      <c r="BC44" s="19"/>
      <c r="BD44" s="5" t="s">
        <v>27</v>
      </c>
      <c r="BE44" s="26"/>
      <c r="BF44" s="27"/>
      <c r="BG44" s="26"/>
      <c r="BH44" s="27"/>
      <c r="BI44" s="26"/>
      <c r="BJ44" s="27"/>
      <c r="BK44" s="26"/>
      <c r="BL44" s="27"/>
      <c r="BM44" s="26"/>
      <c r="BN44" s="27"/>
      <c r="BO44" s="26"/>
      <c r="BP44" s="27"/>
      <c r="BQ44" s="26"/>
      <c r="BR44" s="27"/>
      <c r="BS44" s="27"/>
      <c r="BT44" s="26"/>
      <c r="BU44" s="5"/>
      <c r="CC44">
        <f t="shared" si="12"/>
        <v>4.0000000000000018</v>
      </c>
      <c r="CE44" s="100">
        <f t="shared" si="13"/>
        <v>0.4375</v>
      </c>
      <c r="CG44" s="100">
        <f t="shared" si="14"/>
        <v>0.25</v>
      </c>
    </row>
    <row r="45" spans="1:85" ht="15.75" thickBot="1">
      <c r="A45" s="40">
        <v>44462</v>
      </c>
      <c r="B45" s="41" t="s">
        <v>77</v>
      </c>
      <c r="D45" s="6">
        <v>44501</v>
      </c>
      <c r="E45">
        <v>700</v>
      </c>
      <c r="F45">
        <v>3</v>
      </c>
      <c r="G45" s="9" t="s">
        <v>159</v>
      </c>
      <c r="I45" s="5" t="s">
        <v>610</v>
      </c>
      <c r="J45" s="5" t="str">
        <f t="shared" si="10"/>
        <v>1C</v>
      </c>
      <c r="K45" s="5"/>
      <c r="L45" s="19" t="s">
        <v>64</v>
      </c>
      <c r="M45" s="19" t="s">
        <v>64</v>
      </c>
      <c r="N45" s="19" t="s">
        <v>64</v>
      </c>
      <c r="O45" s="19" t="s">
        <v>64</v>
      </c>
      <c r="P45" s="19" t="s">
        <v>64</v>
      </c>
      <c r="Q45" s="19"/>
      <c r="R45" s="19" t="s">
        <v>64</v>
      </c>
      <c r="S45" s="19"/>
      <c r="T45" s="19"/>
      <c r="U45" s="19" t="s">
        <v>64</v>
      </c>
      <c r="V45" s="19"/>
      <c r="W45" s="19"/>
      <c r="X45" s="19" t="s">
        <v>64</v>
      </c>
      <c r="Y45" s="19"/>
      <c r="Z45" s="19"/>
      <c r="AA45" s="19"/>
      <c r="AB45" s="19" t="s">
        <v>64</v>
      </c>
      <c r="AC45" s="19"/>
      <c r="AD45" s="19" t="s">
        <v>64</v>
      </c>
      <c r="AE45" s="19"/>
      <c r="AF45" s="19" t="s">
        <v>64</v>
      </c>
      <c r="AG45" s="19" t="s">
        <v>64</v>
      </c>
      <c r="AH45" s="19"/>
      <c r="AI45" s="19" t="s">
        <v>64</v>
      </c>
      <c r="AJ45" s="19"/>
      <c r="AK45" s="57"/>
      <c r="AL45" s="103"/>
      <c r="AM45" s="19"/>
      <c r="AN45" s="19"/>
      <c r="AO45" s="19"/>
      <c r="AP45" s="19"/>
      <c r="AQ45" s="19"/>
      <c r="AR45" s="19"/>
      <c r="AS45" s="19"/>
      <c r="AT45" s="19"/>
      <c r="AU45" s="19"/>
      <c r="AV45" s="19"/>
      <c r="AW45" s="19"/>
      <c r="AX45" s="19"/>
      <c r="AY45" s="19"/>
      <c r="AZ45" s="19"/>
      <c r="BA45" s="19"/>
      <c r="BB45" s="19"/>
      <c r="BC45" s="19"/>
      <c r="BD45" s="5" t="s">
        <v>27</v>
      </c>
      <c r="BE45" s="26"/>
      <c r="BF45" s="27"/>
      <c r="BG45" s="26"/>
      <c r="BH45" s="27"/>
      <c r="BI45" s="26"/>
      <c r="BJ45" s="27"/>
      <c r="BK45" s="26"/>
      <c r="BL45" s="27"/>
      <c r="BM45" s="26"/>
      <c r="BN45" s="27"/>
      <c r="BO45" s="26"/>
      <c r="BP45" s="27"/>
      <c r="BQ45" s="26"/>
      <c r="BR45" s="27"/>
      <c r="BS45" s="27"/>
      <c r="BT45" s="26"/>
      <c r="BU45" s="5"/>
      <c r="CC45">
        <f t="shared" si="12"/>
        <v>4.1000000000000014</v>
      </c>
      <c r="CE45" s="100">
        <f t="shared" si="13"/>
        <v>0.43137254901960786</v>
      </c>
      <c r="CG45" s="100">
        <f t="shared" si="14"/>
        <v>0.25</v>
      </c>
    </row>
    <row r="46" spans="1:85" ht="15.75" thickBot="1">
      <c r="A46" s="40">
        <v>44463</v>
      </c>
      <c r="B46" s="41" t="s">
        <v>77</v>
      </c>
      <c r="D46" s="6">
        <v>44501</v>
      </c>
      <c r="E46">
        <v>700</v>
      </c>
      <c r="F46">
        <v>3</v>
      </c>
      <c r="G46" s="9" t="s">
        <v>161</v>
      </c>
      <c r="I46" s="5" t="s">
        <v>610</v>
      </c>
      <c r="J46" s="5" t="str">
        <f t="shared" si="10"/>
        <v>1C</v>
      </c>
      <c r="K46" s="5"/>
      <c r="L46" s="19" t="s">
        <v>64</v>
      </c>
      <c r="M46" s="19" t="s">
        <v>64</v>
      </c>
      <c r="N46" s="19" t="s">
        <v>64</v>
      </c>
      <c r="O46" s="19" t="s">
        <v>64</v>
      </c>
      <c r="P46" s="19" t="s">
        <v>64</v>
      </c>
      <c r="Q46" s="19"/>
      <c r="R46" s="19" t="s">
        <v>64</v>
      </c>
      <c r="S46" s="19"/>
      <c r="T46" s="19" t="s">
        <v>64</v>
      </c>
      <c r="U46" s="19" t="s">
        <v>64</v>
      </c>
      <c r="V46" s="19" t="s">
        <v>64</v>
      </c>
      <c r="W46" s="19"/>
      <c r="X46" s="19" t="s">
        <v>64</v>
      </c>
      <c r="Y46" s="19"/>
      <c r="Z46" s="19"/>
      <c r="AA46" s="19"/>
      <c r="AB46" s="19" t="s">
        <v>64</v>
      </c>
      <c r="AC46" s="19"/>
      <c r="AD46" s="19" t="s">
        <v>64</v>
      </c>
      <c r="AE46" s="19"/>
      <c r="AF46" s="19"/>
      <c r="AG46" s="19"/>
      <c r="AH46" s="19"/>
      <c r="AI46" s="19"/>
      <c r="AJ46" s="19"/>
      <c r="AK46" t="s">
        <v>181</v>
      </c>
      <c r="AM46" s="19"/>
      <c r="AN46" s="19"/>
      <c r="AO46" s="19"/>
      <c r="AP46" s="19"/>
      <c r="AQ46" s="19"/>
      <c r="AR46" s="19"/>
      <c r="AS46" s="19"/>
      <c r="AT46" s="19"/>
      <c r="AU46" s="19"/>
      <c r="AV46" s="19"/>
      <c r="AW46" s="19"/>
      <c r="AX46" s="19"/>
      <c r="AY46" s="19"/>
      <c r="AZ46" s="19"/>
      <c r="BA46" s="19"/>
      <c r="BB46" s="19"/>
      <c r="BC46" s="19"/>
      <c r="BD46" s="5" t="s">
        <v>27</v>
      </c>
      <c r="BE46" s="26"/>
      <c r="BF46" s="27"/>
      <c r="BG46" s="26"/>
      <c r="BH46" s="27"/>
      <c r="BI46" s="26"/>
      <c r="BJ46" s="27"/>
      <c r="BK46" s="26"/>
      <c r="BL46" s="27"/>
      <c r="BM46" s="26"/>
      <c r="BN46" s="27"/>
      <c r="BO46" s="26"/>
      <c r="BP46" s="27"/>
      <c r="BQ46" s="26"/>
      <c r="BR46" s="27"/>
      <c r="BS46" s="27"/>
      <c r="BT46" s="26"/>
      <c r="BU46" s="5"/>
      <c r="CC46">
        <f t="shared" si="12"/>
        <v>4.2000000000000011</v>
      </c>
      <c r="CE46" s="100">
        <f t="shared" si="13"/>
        <v>0.42857142857142855</v>
      </c>
      <c r="CG46" s="100">
        <f t="shared" si="14"/>
        <v>0</v>
      </c>
    </row>
    <row r="47" spans="1:85" ht="15.75" thickBot="1">
      <c r="A47" s="40">
        <v>44464</v>
      </c>
      <c r="B47" s="41" t="s">
        <v>77</v>
      </c>
      <c r="C47" t="s">
        <v>142</v>
      </c>
      <c r="D47" s="6">
        <v>44503</v>
      </c>
      <c r="E47">
        <v>700</v>
      </c>
      <c r="F47">
        <v>4.75</v>
      </c>
      <c r="G47" s="9" t="s">
        <v>160</v>
      </c>
      <c r="I47" s="5" t="s">
        <v>610</v>
      </c>
      <c r="J47" s="5" t="str">
        <f t="shared" si="10"/>
        <v>1C</v>
      </c>
      <c r="K47" s="5"/>
      <c r="L47" s="19" t="s">
        <v>64</v>
      </c>
      <c r="M47" s="19"/>
      <c r="N47" s="19" t="s">
        <v>64</v>
      </c>
      <c r="O47" s="19" t="s">
        <v>64</v>
      </c>
      <c r="P47" s="19" t="s">
        <v>64</v>
      </c>
      <c r="Q47" s="19"/>
      <c r="R47" s="19" t="s">
        <v>64</v>
      </c>
      <c r="S47" s="19"/>
      <c r="T47" s="19"/>
      <c r="U47" s="19" t="s">
        <v>64</v>
      </c>
      <c r="V47" s="19" t="s">
        <v>64</v>
      </c>
      <c r="W47" s="19"/>
      <c r="X47" s="19"/>
      <c r="Y47" s="19"/>
      <c r="Z47" s="19"/>
      <c r="AA47" s="19"/>
      <c r="AB47" s="19" t="s">
        <v>64</v>
      </c>
      <c r="AC47" s="19" t="s">
        <v>64</v>
      </c>
      <c r="AD47" s="19" t="s">
        <v>64</v>
      </c>
      <c r="AE47" s="19"/>
      <c r="AF47" s="19" t="s">
        <v>64</v>
      </c>
      <c r="AG47" s="19" t="s">
        <v>64</v>
      </c>
      <c r="AH47" s="19"/>
      <c r="AI47" s="19" t="s">
        <v>64</v>
      </c>
      <c r="AJ47" s="19"/>
      <c r="AK47" s="57"/>
      <c r="AL47" s="103"/>
      <c r="AM47" s="19"/>
      <c r="AN47" s="19"/>
      <c r="AO47" s="19"/>
      <c r="AP47" s="19"/>
      <c r="AQ47" s="19"/>
      <c r="AR47" s="19"/>
      <c r="AS47" s="19"/>
      <c r="AT47" s="19"/>
      <c r="AU47" s="19"/>
      <c r="AV47" s="19"/>
      <c r="AW47" s="19"/>
      <c r="AX47" s="19"/>
      <c r="AY47" s="19"/>
      <c r="AZ47" s="19"/>
      <c r="BA47" s="19"/>
      <c r="BB47" s="19"/>
      <c r="BC47" s="19"/>
      <c r="BD47" s="5" t="s">
        <v>27</v>
      </c>
      <c r="BE47" s="26"/>
      <c r="BF47" s="27"/>
      <c r="BG47" s="26"/>
      <c r="BH47" s="27"/>
      <c r="BI47" s="26"/>
      <c r="BJ47" s="27"/>
      <c r="BK47" s="26"/>
      <c r="BL47" s="27"/>
      <c r="BM47" s="26"/>
      <c r="BN47" s="27"/>
      <c r="BO47" s="26"/>
      <c r="BP47" s="27"/>
      <c r="BQ47" s="26"/>
      <c r="BR47" s="27"/>
      <c r="BS47" s="27"/>
      <c r="BT47" s="26"/>
      <c r="BU47" s="5"/>
      <c r="CC47">
        <f t="shared" si="12"/>
        <v>4.3000000000000007</v>
      </c>
      <c r="CE47" s="100">
        <f t="shared" si="13"/>
        <v>0.46511627906976744</v>
      </c>
      <c r="CG47" s="100">
        <f t="shared" si="14"/>
        <v>0</v>
      </c>
    </row>
    <row r="48" spans="1:85" ht="15.75" thickBot="1">
      <c r="A48" s="40">
        <v>44466</v>
      </c>
      <c r="B48" s="41" t="s">
        <v>77</v>
      </c>
      <c r="D48" s="6">
        <v>44503</v>
      </c>
      <c r="E48">
        <v>700</v>
      </c>
      <c r="F48">
        <v>2</v>
      </c>
      <c r="G48" s="9" t="s">
        <v>162</v>
      </c>
      <c r="I48" s="5" t="s">
        <v>612</v>
      </c>
      <c r="J48" s="5" t="str">
        <f t="shared" si="10"/>
        <v>1W</v>
      </c>
      <c r="K48" s="5"/>
      <c r="L48" s="19" t="s">
        <v>64</v>
      </c>
      <c r="M48" s="19" t="s">
        <v>64</v>
      </c>
      <c r="N48" s="19" t="s">
        <v>64</v>
      </c>
      <c r="O48" s="19" t="s">
        <v>64</v>
      </c>
      <c r="P48" s="19" t="s">
        <v>64</v>
      </c>
      <c r="Q48" s="19"/>
      <c r="R48" s="19" t="s">
        <v>64</v>
      </c>
      <c r="S48" s="19"/>
      <c r="T48" s="19" t="s">
        <v>67</v>
      </c>
      <c r="U48" s="19" t="s">
        <v>64</v>
      </c>
      <c r="V48" s="19" t="s">
        <v>64</v>
      </c>
      <c r="W48" s="19"/>
      <c r="X48" s="19" t="s">
        <v>64</v>
      </c>
      <c r="Y48" s="19" t="s">
        <v>67</v>
      </c>
      <c r="Z48" s="19"/>
      <c r="AA48" s="19"/>
      <c r="AB48" s="19" t="s">
        <v>64</v>
      </c>
      <c r="AC48" s="19" t="s">
        <v>64</v>
      </c>
      <c r="AD48" s="19" t="s">
        <v>64</v>
      </c>
      <c r="AE48" s="19"/>
      <c r="AF48" s="19" t="s">
        <v>64</v>
      </c>
      <c r="AG48" s="19" t="s">
        <v>64</v>
      </c>
      <c r="AH48" s="19"/>
      <c r="AI48" s="19" t="s">
        <v>67</v>
      </c>
      <c r="AJ48" s="19"/>
      <c r="AK48" s="57"/>
      <c r="AL48" s="106" t="s">
        <v>180</v>
      </c>
      <c r="AM48" s="19"/>
      <c r="AN48" s="19"/>
      <c r="AO48" s="19"/>
      <c r="AP48" s="19"/>
      <c r="AQ48" s="19"/>
      <c r="AR48" s="19"/>
      <c r="AS48" s="19"/>
      <c r="AT48" s="19"/>
      <c r="AU48" s="19"/>
      <c r="AV48" s="19"/>
      <c r="AW48" s="19"/>
      <c r="AX48" s="19"/>
      <c r="AY48" s="19"/>
      <c r="AZ48" s="19"/>
      <c r="BA48" s="19"/>
      <c r="BB48" s="19"/>
      <c r="BC48" s="19"/>
      <c r="BD48" s="5" t="s">
        <v>27</v>
      </c>
      <c r="BE48" s="26"/>
      <c r="BF48" s="27"/>
      <c r="BG48" s="26"/>
      <c r="BH48" s="27"/>
      <c r="BI48" s="26"/>
      <c r="BJ48" s="27"/>
      <c r="BK48" s="26"/>
      <c r="BL48" s="27"/>
      <c r="BM48" s="26"/>
      <c r="BN48" s="27"/>
      <c r="BO48" s="26"/>
      <c r="BP48" s="27"/>
      <c r="BQ48" s="26"/>
      <c r="BR48" s="27"/>
      <c r="BS48" s="27"/>
      <c r="BT48" s="26"/>
      <c r="BU48" s="5"/>
      <c r="CC48">
        <f t="shared" si="12"/>
        <v>4.4000000000000004</v>
      </c>
      <c r="CE48" s="100">
        <f t="shared" si="13"/>
        <v>0.42499999999999999</v>
      </c>
      <c r="CG48" s="100">
        <f t="shared" si="14"/>
        <v>0</v>
      </c>
    </row>
    <row r="49" spans="1:85" ht="15.75" thickBot="1">
      <c r="A49" s="40">
        <v>44468</v>
      </c>
      <c r="B49" s="41" t="s">
        <v>77</v>
      </c>
      <c r="D49" s="6">
        <v>44503</v>
      </c>
      <c r="E49">
        <v>700</v>
      </c>
      <c r="F49">
        <v>5</v>
      </c>
      <c r="G49" s="9" t="s">
        <v>163</v>
      </c>
      <c r="I49" s="5" t="s">
        <v>612</v>
      </c>
      <c r="J49" s="5" t="str">
        <f t="shared" si="10"/>
        <v>1W</v>
      </c>
      <c r="K49" s="37"/>
      <c r="L49" s="19" t="s">
        <v>64</v>
      </c>
      <c r="M49" s="19"/>
      <c r="N49" s="19" t="s">
        <v>64</v>
      </c>
      <c r="O49" s="19" t="s">
        <v>64</v>
      </c>
      <c r="P49" s="19" t="s">
        <v>64</v>
      </c>
      <c r="Q49" s="19"/>
      <c r="R49" s="19" t="s">
        <v>67</v>
      </c>
      <c r="S49" s="19"/>
      <c r="T49" s="19"/>
      <c r="U49" s="19"/>
      <c r="V49" s="19" t="s">
        <v>67</v>
      </c>
      <c r="W49" s="19"/>
      <c r="X49" s="19" t="s">
        <v>64</v>
      </c>
      <c r="Y49" s="19" t="s">
        <v>64</v>
      </c>
      <c r="Z49" s="19"/>
      <c r="AA49" s="19"/>
      <c r="AB49" s="19" t="s">
        <v>67</v>
      </c>
      <c r="AC49" s="19" t="s">
        <v>67</v>
      </c>
      <c r="AD49" s="19" t="s">
        <v>67</v>
      </c>
      <c r="AE49" s="19"/>
      <c r="AF49" s="19" t="s">
        <v>64</v>
      </c>
      <c r="AG49" s="19" t="s">
        <v>67</v>
      </c>
      <c r="AH49" s="19"/>
      <c r="AI49" s="19" t="s">
        <v>67</v>
      </c>
      <c r="AJ49" s="19"/>
      <c r="AK49" s="57"/>
      <c r="AL49" s="73"/>
      <c r="AV49" s="19"/>
      <c r="AW49" s="19"/>
      <c r="AX49" s="19"/>
      <c r="AY49" s="19"/>
      <c r="AZ49" s="19"/>
      <c r="BA49" s="19"/>
      <c r="BB49" s="19"/>
      <c r="BC49" s="19"/>
      <c r="BD49" s="5" t="s">
        <v>27</v>
      </c>
      <c r="BE49" s="30"/>
      <c r="BF49" s="30"/>
      <c r="BG49" s="30"/>
      <c r="BH49" s="30"/>
      <c r="BI49" s="30"/>
      <c r="BJ49" s="30"/>
      <c r="BK49" s="30"/>
      <c r="BL49" s="30"/>
      <c r="BM49" s="30"/>
      <c r="BN49" s="30"/>
      <c r="BO49" s="30"/>
      <c r="BP49" s="30"/>
      <c r="BQ49" s="30"/>
      <c r="BR49" s="30"/>
      <c r="BS49" s="30"/>
      <c r="BT49" s="30"/>
      <c r="BU49" s="5"/>
      <c r="CC49">
        <f t="shared" si="12"/>
        <v>4.5</v>
      </c>
      <c r="CE49" s="100">
        <f t="shared" si="13"/>
        <v>0.42105263157894735</v>
      </c>
      <c r="CG49" s="100">
        <f t="shared" si="14"/>
        <v>0</v>
      </c>
    </row>
    <row r="50" spans="1:85" ht="30.75" thickBot="1">
      <c r="A50" s="40">
        <v>44469</v>
      </c>
      <c r="B50" s="41" t="s">
        <v>77</v>
      </c>
      <c r="D50" s="6">
        <v>44503</v>
      </c>
      <c r="E50">
        <v>700</v>
      </c>
      <c r="F50">
        <v>7</v>
      </c>
      <c r="G50" s="9" t="s">
        <v>164</v>
      </c>
      <c r="I50" s="5" t="s">
        <v>612</v>
      </c>
      <c r="J50" s="5" t="str">
        <f t="shared" si="10"/>
        <v>1W</v>
      </c>
      <c r="K50" s="5"/>
      <c r="L50" s="19" t="s">
        <v>64</v>
      </c>
      <c r="M50" s="19" t="s">
        <v>64</v>
      </c>
      <c r="N50" s="19" t="s">
        <v>64</v>
      </c>
      <c r="O50" s="19" t="s">
        <v>64</v>
      </c>
      <c r="P50" s="19" t="s">
        <v>64</v>
      </c>
      <c r="Q50" s="19"/>
      <c r="R50" s="19" t="s">
        <v>64</v>
      </c>
      <c r="S50" s="19"/>
      <c r="T50" s="19" t="s">
        <v>67</v>
      </c>
      <c r="U50" s="19" t="s">
        <v>64</v>
      </c>
      <c r="V50" s="19" t="s">
        <v>64</v>
      </c>
      <c r="W50" s="19"/>
      <c r="X50" s="19" t="s">
        <v>67</v>
      </c>
      <c r="Y50" s="19" t="s">
        <v>64</v>
      </c>
      <c r="Z50" s="19"/>
      <c r="AA50" s="19"/>
      <c r="AB50" s="19" t="s">
        <v>64</v>
      </c>
      <c r="AC50" s="19" t="s">
        <v>64</v>
      </c>
      <c r="AD50" s="19" t="s">
        <v>64</v>
      </c>
      <c r="AE50" s="19"/>
      <c r="AF50" s="19" t="s">
        <v>64</v>
      </c>
      <c r="AG50" s="19" t="s">
        <v>64</v>
      </c>
      <c r="AH50" s="19"/>
      <c r="AI50" s="19" t="s">
        <v>67</v>
      </c>
      <c r="AJ50" s="19"/>
      <c r="AK50" s="57"/>
      <c r="AL50" s="73" t="s">
        <v>182</v>
      </c>
      <c r="BD50" s="5" t="s">
        <v>27</v>
      </c>
      <c r="BE50" s="30"/>
      <c r="BF50" s="30"/>
      <c r="BG50" s="30"/>
      <c r="BH50" s="30"/>
      <c r="BI50" s="30"/>
      <c r="BJ50" s="30"/>
      <c r="BK50" s="30"/>
      <c r="BL50" s="30"/>
      <c r="BM50" s="30"/>
      <c r="BN50" s="30"/>
      <c r="BO50" s="30"/>
      <c r="BP50" s="30"/>
      <c r="BQ50" s="30"/>
      <c r="BR50" s="30"/>
      <c r="BS50" s="30"/>
      <c r="BT50" s="30"/>
      <c r="BU50" s="5"/>
      <c r="CC50">
        <f t="shared" si="12"/>
        <v>4.5999999999999996</v>
      </c>
      <c r="CE50" s="100">
        <f t="shared" si="13"/>
        <v>0.375</v>
      </c>
      <c r="CG50" s="100">
        <f t="shared" si="14"/>
        <v>0</v>
      </c>
    </row>
    <row r="51" spans="1:85">
      <c r="D51" s="6">
        <v>44508</v>
      </c>
      <c r="E51">
        <v>700</v>
      </c>
      <c r="F51">
        <v>4.75</v>
      </c>
      <c r="G51" s="9" t="s">
        <v>168</v>
      </c>
      <c r="I51" s="5" t="s">
        <v>612</v>
      </c>
      <c r="J51" s="5" t="str">
        <f t="shared" si="10"/>
        <v>1W</v>
      </c>
      <c r="K51" s="5"/>
      <c r="L51" s="19" t="s">
        <v>64</v>
      </c>
      <c r="M51" s="19" t="s">
        <v>64</v>
      </c>
      <c r="N51" s="19" t="s">
        <v>64</v>
      </c>
      <c r="O51" s="19" t="s">
        <v>64</v>
      </c>
      <c r="P51" s="19" t="s">
        <v>64</v>
      </c>
      <c r="Q51" s="19"/>
      <c r="R51" s="19" t="s">
        <v>64</v>
      </c>
      <c r="S51" s="19"/>
      <c r="T51" s="19" t="s">
        <v>67</v>
      </c>
      <c r="U51" s="19" t="s">
        <v>64</v>
      </c>
      <c r="V51" s="19" t="s">
        <v>64</v>
      </c>
      <c r="W51" s="19"/>
      <c r="X51" s="19" t="s">
        <v>67</v>
      </c>
      <c r="Y51" s="19" t="s">
        <v>64</v>
      </c>
      <c r="Z51" s="19"/>
      <c r="AA51" s="19"/>
      <c r="AB51" s="19" t="s">
        <v>64</v>
      </c>
      <c r="AC51" s="19" t="s">
        <v>64</v>
      </c>
      <c r="AD51" s="19" t="s">
        <v>64</v>
      </c>
      <c r="AE51" s="19"/>
      <c r="AF51" s="19" t="s">
        <v>64</v>
      </c>
      <c r="AG51" s="19" t="s">
        <v>64</v>
      </c>
      <c r="AH51" s="19"/>
      <c r="AI51" s="19"/>
      <c r="AJ51" s="19"/>
      <c r="AK51" s="57"/>
      <c r="AL51" s="73"/>
      <c r="BD51" s="5" t="s">
        <v>27</v>
      </c>
      <c r="BE51" s="30"/>
      <c r="BF51" s="30"/>
      <c r="BG51" s="30"/>
      <c r="BH51" s="30"/>
      <c r="BI51" s="30"/>
      <c r="BJ51" s="30"/>
      <c r="BK51" s="30"/>
      <c r="BL51" s="30"/>
      <c r="BM51" s="30"/>
      <c r="BN51" s="30"/>
      <c r="BO51" s="30"/>
      <c r="BP51" s="30"/>
      <c r="BQ51" s="30"/>
      <c r="BR51" s="30"/>
      <c r="BS51" s="30"/>
      <c r="BT51" s="30"/>
      <c r="CC51">
        <f t="shared" si="12"/>
        <v>4.6999999999999993</v>
      </c>
      <c r="CE51" s="100">
        <f t="shared" si="13"/>
        <v>0.38709677419354838</v>
      </c>
      <c r="CG51" s="100">
        <f t="shared" si="14"/>
        <v>0</v>
      </c>
    </row>
    <row r="52" spans="1:85" ht="30">
      <c r="A52" s="42" t="s">
        <v>79</v>
      </c>
      <c r="D52" s="6">
        <v>44508</v>
      </c>
      <c r="E52">
        <v>700</v>
      </c>
      <c r="F52">
        <v>2.5</v>
      </c>
      <c r="G52" s="9" t="s">
        <v>166</v>
      </c>
      <c r="I52" s="5" t="s">
        <v>612</v>
      </c>
      <c r="J52" s="5" t="str">
        <f t="shared" si="10"/>
        <v>1W</v>
      </c>
      <c r="K52" s="5"/>
      <c r="L52" s="19" t="s">
        <v>64</v>
      </c>
      <c r="M52" s="19" t="s">
        <v>64</v>
      </c>
      <c r="N52" s="19" t="s">
        <v>64</v>
      </c>
      <c r="O52" s="19" t="s">
        <v>64</v>
      </c>
      <c r="P52" s="19" t="s">
        <v>64</v>
      </c>
      <c r="Q52" s="19"/>
      <c r="R52" s="19" t="s">
        <v>64</v>
      </c>
      <c r="S52" s="19"/>
      <c r="T52" s="19"/>
      <c r="U52" s="19" t="s">
        <v>64</v>
      </c>
      <c r="V52" s="19" t="s">
        <v>64</v>
      </c>
      <c r="W52" s="19" t="s">
        <v>64</v>
      </c>
      <c r="X52" s="19" t="s">
        <v>64</v>
      </c>
      <c r="Y52" s="19" t="s">
        <v>64</v>
      </c>
      <c r="Z52" s="19"/>
      <c r="AA52" s="19"/>
      <c r="AB52" s="19" t="s">
        <v>64</v>
      </c>
      <c r="AC52" s="19" t="s">
        <v>64</v>
      </c>
      <c r="AD52" s="19" t="s">
        <v>67</v>
      </c>
      <c r="AE52" s="19"/>
      <c r="AF52" s="19" t="s">
        <v>64</v>
      </c>
      <c r="AG52" s="19" t="s">
        <v>64</v>
      </c>
      <c r="AH52" s="19" t="s">
        <v>64</v>
      </c>
      <c r="AI52" s="19" t="s">
        <v>64</v>
      </c>
      <c r="AJ52" s="19" t="s">
        <v>67</v>
      </c>
      <c r="AK52" s="57" t="s">
        <v>193</v>
      </c>
      <c r="AL52" s="73" t="s">
        <v>194</v>
      </c>
      <c r="BD52" s="5" t="s">
        <v>27</v>
      </c>
      <c r="CC52">
        <f t="shared" si="12"/>
        <v>4.7999999999999989</v>
      </c>
      <c r="CE52" s="100">
        <f t="shared" si="13"/>
        <v>0.30769230769230771</v>
      </c>
      <c r="CG52" s="100">
        <f t="shared" si="14"/>
        <v>0</v>
      </c>
    </row>
    <row r="53" spans="1:85" ht="15.75" thickBot="1">
      <c r="A53" s="43"/>
      <c r="D53" s="6">
        <v>44508</v>
      </c>
      <c r="E53">
        <v>700</v>
      </c>
      <c r="F53">
        <v>1.5</v>
      </c>
      <c r="G53" s="9" t="s">
        <v>167</v>
      </c>
      <c r="I53" s="5" t="s">
        <v>610</v>
      </c>
      <c r="J53" s="5" t="str">
        <f t="shared" si="10"/>
        <v>1C</v>
      </c>
      <c r="K53" s="5"/>
      <c r="L53" s="19" t="s">
        <v>64</v>
      </c>
      <c r="M53" s="19" t="s">
        <v>64</v>
      </c>
      <c r="N53" s="19" t="s">
        <v>64</v>
      </c>
      <c r="O53" s="19" t="s">
        <v>64</v>
      </c>
      <c r="P53" s="19" t="s">
        <v>64</v>
      </c>
      <c r="Q53" s="19" t="s">
        <v>64</v>
      </c>
      <c r="R53" s="19" t="s">
        <v>64</v>
      </c>
      <c r="S53" s="19"/>
      <c r="T53" s="19" t="s">
        <v>64</v>
      </c>
      <c r="U53" s="19" t="s">
        <v>64</v>
      </c>
      <c r="V53" s="19" t="s">
        <v>64</v>
      </c>
      <c r="W53" s="19" t="s">
        <v>64</v>
      </c>
      <c r="X53" s="19" t="s">
        <v>64</v>
      </c>
      <c r="Y53" s="19" t="s">
        <v>64</v>
      </c>
      <c r="Z53" s="19"/>
      <c r="AA53" s="19"/>
      <c r="AB53" s="19" t="s">
        <v>64</v>
      </c>
      <c r="AC53" s="19" t="s">
        <v>64</v>
      </c>
      <c r="AD53" s="19" t="s">
        <v>64</v>
      </c>
      <c r="AE53" s="19"/>
      <c r="AF53" s="19" t="s">
        <v>64</v>
      </c>
      <c r="AG53" s="19" t="s">
        <v>64</v>
      </c>
      <c r="AH53" s="19" t="s">
        <v>64</v>
      </c>
      <c r="AI53" s="19" t="s">
        <v>64</v>
      </c>
      <c r="AJ53" s="19" t="s">
        <v>64</v>
      </c>
      <c r="AK53" s="57"/>
      <c r="AL53" s="73"/>
      <c r="BD53" s="5" t="s">
        <v>27</v>
      </c>
      <c r="CC53">
        <f t="shared" si="12"/>
        <v>4.8999999999999986</v>
      </c>
      <c r="CE53" s="100">
        <f t="shared" si="13"/>
        <v>0.29166666666666669</v>
      </c>
      <c r="CG53" s="100">
        <f t="shared" si="14"/>
        <v>0</v>
      </c>
    </row>
    <row r="54" spans="1:85" ht="34.5" thickBot="1">
      <c r="A54" s="82" t="s">
        <v>80</v>
      </c>
      <c r="B54" s="83"/>
      <c r="D54" s="6">
        <v>44512</v>
      </c>
      <c r="E54">
        <v>700</v>
      </c>
      <c r="F54">
        <v>3.5</v>
      </c>
      <c r="G54" s="9" t="s">
        <v>165</v>
      </c>
      <c r="I54" s="5" t="s">
        <v>612</v>
      </c>
      <c r="J54" s="5" t="str">
        <f t="shared" si="10"/>
        <v>1W</v>
      </c>
      <c r="K54" s="5"/>
      <c r="L54" s="19" t="s">
        <v>64</v>
      </c>
      <c r="M54" s="19" t="s">
        <v>64</v>
      </c>
      <c r="N54" s="19" t="s">
        <v>64</v>
      </c>
      <c r="O54" s="19" t="s">
        <v>64</v>
      </c>
      <c r="P54" s="19" t="s">
        <v>64</v>
      </c>
      <c r="Q54" s="19"/>
      <c r="R54" s="19" t="s">
        <v>64</v>
      </c>
      <c r="S54" s="19" t="s">
        <v>67</v>
      </c>
      <c r="T54" s="19"/>
      <c r="U54" s="19"/>
      <c r="V54" s="19" t="s">
        <v>64</v>
      </c>
      <c r="W54" s="19"/>
      <c r="X54" s="19"/>
      <c r="Y54" s="19" t="s">
        <v>64</v>
      </c>
      <c r="Z54" s="19"/>
      <c r="AA54" s="19"/>
      <c r="AB54" s="19"/>
      <c r="AC54" s="19"/>
      <c r="AD54" s="19" t="s">
        <v>64</v>
      </c>
      <c r="AE54" s="19"/>
      <c r="AF54" s="19" t="s">
        <v>64</v>
      </c>
      <c r="AG54" s="19" t="s">
        <v>64</v>
      </c>
      <c r="AH54" s="19" t="s">
        <v>64</v>
      </c>
      <c r="AI54" s="19" t="s">
        <v>64</v>
      </c>
      <c r="AJ54" s="19" t="s">
        <v>64</v>
      </c>
      <c r="AK54" s="57" t="s">
        <v>196</v>
      </c>
      <c r="AL54" s="106" t="s">
        <v>196</v>
      </c>
      <c r="BD54" s="5" t="s">
        <v>27</v>
      </c>
      <c r="CC54">
        <f t="shared" si="12"/>
        <v>4.9999999999999982</v>
      </c>
      <c r="CE54" s="100">
        <f t="shared" si="13"/>
        <v>0.29166666666666669</v>
      </c>
      <c r="CG54" s="100">
        <f t="shared" si="14"/>
        <v>0</v>
      </c>
    </row>
    <row r="55" spans="1:85" ht="15.75" thickBot="1">
      <c r="A55" s="40">
        <v>44410</v>
      </c>
      <c r="B55" s="41" t="s">
        <v>77</v>
      </c>
      <c r="D55" s="6">
        <v>44508</v>
      </c>
      <c r="E55">
        <v>700</v>
      </c>
      <c r="F55">
        <v>2</v>
      </c>
      <c r="G55" s="9" t="s">
        <v>169</v>
      </c>
      <c r="I55" s="5" t="s">
        <v>612</v>
      </c>
      <c r="J55" s="5" t="str">
        <f t="shared" si="10"/>
        <v>1W</v>
      </c>
      <c r="K55" s="5"/>
      <c r="L55" s="19"/>
      <c r="M55" s="19"/>
      <c r="N55" s="19"/>
      <c r="O55" s="19"/>
      <c r="P55" s="19"/>
      <c r="Q55" s="19"/>
      <c r="R55" s="19"/>
      <c r="S55" s="19"/>
      <c r="T55" s="19"/>
      <c r="U55" s="19"/>
      <c r="V55" s="19"/>
      <c r="W55" s="19"/>
      <c r="X55" s="19" t="s">
        <v>67</v>
      </c>
      <c r="Y55" s="19"/>
      <c r="Z55" s="19"/>
      <c r="AA55" s="19"/>
      <c r="AB55" s="19"/>
      <c r="AC55" s="19"/>
      <c r="AD55" s="19"/>
      <c r="AE55" s="19"/>
      <c r="AF55" s="19"/>
      <c r="AG55" s="19"/>
      <c r="AH55" s="19"/>
      <c r="AI55" s="19"/>
      <c r="AJ55" s="19"/>
      <c r="AK55" s="57"/>
      <c r="AL55" s="73" t="s">
        <v>195</v>
      </c>
      <c r="BD55" s="5" t="s">
        <v>27</v>
      </c>
      <c r="CC55">
        <f t="shared" si="12"/>
        <v>5.0999999999999979</v>
      </c>
      <c r="CE55" s="100">
        <f t="shared" si="13"/>
        <v>0.3</v>
      </c>
      <c r="CG55" s="100">
        <f t="shared" si="14"/>
        <v>0</v>
      </c>
    </row>
    <row r="56" spans="1:85" ht="15" customHeight="1" thickBot="1">
      <c r="A56" s="40">
        <v>44411</v>
      </c>
      <c r="B56" s="41" t="s">
        <v>77</v>
      </c>
      <c r="D56" s="6">
        <v>44508</v>
      </c>
      <c r="E56">
        <v>700</v>
      </c>
      <c r="F56">
        <v>8</v>
      </c>
      <c r="G56" s="9" t="s">
        <v>170</v>
      </c>
      <c r="I56" s="5" t="s">
        <v>612</v>
      </c>
      <c r="J56" s="5" t="str">
        <f t="shared" si="10"/>
        <v>1W</v>
      </c>
      <c r="K56" s="5"/>
      <c r="L56" s="19"/>
      <c r="M56" s="19"/>
      <c r="N56" s="19"/>
      <c r="O56" s="19"/>
      <c r="P56" s="19"/>
      <c r="Q56" s="19" t="s">
        <v>67</v>
      </c>
      <c r="R56" s="19"/>
      <c r="S56" s="19"/>
      <c r="T56" s="19"/>
      <c r="U56" s="19"/>
      <c r="V56" s="19"/>
      <c r="W56" s="19"/>
      <c r="X56" s="19"/>
      <c r="Y56" s="19"/>
      <c r="Z56" s="19"/>
      <c r="AA56" s="19"/>
      <c r="AB56" s="19"/>
      <c r="AC56" s="19"/>
      <c r="AD56" s="19"/>
      <c r="AE56" s="19"/>
      <c r="AF56" s="19"/>
      <c r="AG56" s="19"/>
      <c r="AH56" s="19"/>
      <c r="AI56" s="19"/>
      <c r="AJ56" s="19"/>
      <c r="AK56" s="57"/>
      <c r="AL56" s="73"/>
      <c r="BD56" s="5" t="s">
        <v>27</v>
      </c>
      <c r="CC56">
        <f t="shared" si="12"/>
        <v>5.1999999999999975</v>
      </c>
      <c r="CE56" s="100">
        <f t="shared" si="13"/>
        <v>0.27777777777777779</v>
      </c>
      <c r="CG56" s="100">
        <f t="shared" si="14"/>
        <v>0</v>
      </c>
    </row>
    <row r="57" spans="1:85" ht="15.75" thickBot="1">
      <c r="A57" s="40">
        <v>44412</v>
      </c>
      <c r="B57" s="41" t="s">
        <v>77</v>
      </c>
      <c r="D57" s="6">
        <v>44501</v>
      </c>
      <c r="E57">
        <v>700</v>
      </c>
      <c r="F57">
        <v>5</v>
      </c>
      <c r="G57" s="9" t="s">
        <v>171</v>
      </c>
      <c r="I57" s="5" t="s">
        <v>610</v>
      </c>
      <c r="J57" s="5" t="str">
        <f t="shared" si="10"/>
        <v>1C</v>
      </c>
      <c r="K57" s="5"/>
      <c r="L57" s="19" t="s">
        <v>64</v>
      </c>
      <c r="M57" s="19"/>
      <c r="N57" s="19" t="s">
        <v>64</v>
      </c>
      <c r="O57" s="19" t="s">
        <v>64</v>
      </c>
      <c r="P57" s="19" t="s">
        <v>64</v>
      </c>
      <c r="Q57" s="19"/>
      <c r="R57" s="19" t="s">
        <v>64</v>
      </c>
      <c r="S57" s="19"/>
      <c r="T57" s="19"/>
      <c r="U57" s="19" t="s">
        <v>64</v>
      </c>
      <c r="V57" s="19" t="s">
        <v>64</v>
      </c>
      <c r="W57" s="19"/>
      <c r="X57" s="19"/>
      <c r="Y57" s="19"/>
      <c r="Z57" s="19"/>
      <c r="AA57" s="19"/>
      <c r="AB57" s="19"/>
      <c r="AC57" s="19" t="s">
        <v>64</v>
      </c>
      <c r="AD57" s="19" t="s">
        <v>64</v>
      </c>
      <c r="AE57" s="19"/>
      <c r="AF57" s="19" t="s">
        <v>64</v>
      </c>
      <c r="AG57" s="19" t="s">
        <v>64</v>
      </c>
      <c r="AH57" s="19"/>
      <c r="AI57" s="19" t="s">
        <v>64</v>
      </c>
      <c r="AJ57" s="19"/>
      <c r="AK57" s="57"/>
      <c r="AL57" s="73" t="s">
        <v>174</v>
      </c>
      <c r="BD57" s="5" t="s">
        <v>27</v>
      </c>
      <c r="CC57">
        <f t="shared" si="12"/>
        <v>5.2999999999999972</v>
      </c>
      <c r="CE57" s="100">
        <f t="shared" si="13"/>
        <v>0.27777777777777779</v>
      </c>
      <c r="CG57" s="100">
        <f t="shared" si="14"/>
        <v>0</v>
      </c>
    </row>
    <row r="58" spans="1:85" ht="15.75" thickBot="1">
      <c r="A58" s="40">
        <v>44413</v>
      </c>
      <c r="B58" s="41" t="s">
        <v>77</v>
      </c>
      <c r="D58" s="6">
        <v>44501</v>
      </c>
      <c r="E58">
        <v>700</v>
      </c>
      <c r="F58">
        <v>1.5</v>
      </c>
      <c r="G58" s="9" t="s">
        <v>172</v>
      </c>
      <c r="I58" s="5" t="s">
        <v>612</v>
      </c>
      <c r="J58" s="5" t="str">
        <f t="shared" si="10"/>
        <v>1W</v>
      </c>
      <c r="K58" s="5"/>
      <c r="L58" s="19" t="s">
        <v>64</v>
      </c>
      <c r="M58" s="19"/>
      <c r="N58" s="19" t="s">
        <v>67</v>
      </c>
      <c r="O58" s="19" t="s">
        <v>64</v>
      </c>
      <c r="P58" s="19" t="s">
        <v>64</v>
      </c>
      <c r="Q58" s="19"/>
      <c r="R58" s="19" t="s">
        <v>64</v>
      </c>
      <c r="S58" s="19"/>
      <c r="T58" s="19"/>
      <c r="U58" s="19" t="s">
        <v>64</v>
      </c>
      <c r="V58" s="19"/>
      <c r="W58" s="19"/>
      <c r="X58" s="19"/>
      <c r="Y58" s="19"/>
      <c r="Z58" s="19"/>
      <c r="AA58" s="19"/>
      <c r="AB58" s="19"/>
      <c r="AC58" s="19"/>
      <c r="AD58" s="19"/>
      <c r="AE58" s="19"/>
      <c r="AF58" s="19" t="s">
        <v>64</v>
      </c>
      <c r="AG58" s="19" t="s">
        <v>67</v>
      </c>
      <c r="AH58" s="19"/>
      <c r="AI58" s="19" t="s">
        <v>67</v>
      </c>
      <c r="AJ58" s="19"/>
      <c r="AK58" s="57" t="s">
        <v>173</v>
      </c>
      <c r="AL58" s="73"/>
      <c r="BD58" s="5" t="s">
        <v>27</v>
      </c>
      <c r="CC58">
        <f t="shared" si="12"/>
        <v>5.3999999999999968</v>
      </c>
      <c r="CE58" s="100">
        <f t="shared" si="13"/>
        <v>0.27777777777777779</v>
      </c>
      <c r="CG58" s="100">
        <f t="shared" si="14"/>
        <v>0</v>
      </c>
    </row>
    <row r="59" spans="1:85" ht="16.5" thickBot="1">
      <c r="A59" s="40">
        <v>44415</v>
      </c>
      <c r="B59" s="41" t="s">
        <v>77</v>
      </c>
      <c r="D59" s="6">
        <v>44503</v>
      </c>
      <c r="E59" s="76" t="s">
        <v>21</v>
      </c>
      <c r="F59">
        <f>4+11/60</f>
        <v>4.1833333333333336</v>
      </c>
      <c r="G59" s="9" t="s">
        <v>185</v>
      </c>
      <c r="I59" s="5" t="s">
        <v>610</v>
      </c>
      <c r="J59" s="5" t="str">
        <f t="shared" si="10"/>
        <v>1C</v>
      </c>
      <c r="K59" s="5"/>
      <c r="L59" s="19" t="s">
        <v>64</v>
      </c>
      <c r="M59" s="19"/>
      <c r="N59" s="19" t="s">
        <v>64</v>
      </c>
      <c r="O59" s="19" t="s">
        <v>64</v>
      </c>
      <c r="P59" s="19" t="s">
        <v>64</v>
      </c>
      <c r="Q59" s="19"/>
      <c r="R59" s="19" t="s">
        <v>64</v>
      </c>
      <c r="S59" s="19"/>
      <c r="T59" s="19" t="s">
        <v>64</v>
      </c>
      <c r="U59" s="19" t="s">
        <v>64</v>
      </c>
      <c r="V59" s="19" t="s">
        <v>64</v>
      </c>
      <c r="W59" s="19"/>
      <c r="X59" s="19" t="s">
        <v>64</v>
      </c>
      <c r="Y59" s="19" t="s">
        <v>64</v>
      </c>
      <c r="Z59" s="19"/>
      <c r="AA59" s="19"/>
      <c r="AB59" s="19" t="s">
        <v>64</v>
      </c>
      <c r="AC59" s="19" t="s">
        <v>64</v>
      </c>
      <c r="AD59" s="19" t="s">
        <v>64</v>
      </c>
      <c r="AE59" s="19"/>
      <c r="AF59" s="19" t="s">
        <v>64</v>
      </c>
      <c r="AG59" s="19" t="s">
        <v>64</v>
      </c>
      <c r="AH59" s="19"/>
      <c r="AI59" s="19" t="s">
        <v>64</v>
      </c>
      <c r="AJ59" s="19" t="s">
        <v>64</v>
      </c>
      <c r="AK59" s="57"/>
      <c r="AL59" s="73"/>
      <c r="BD59" s="5" t="s">
        <v>27</v>
      </c>
      <c r="CC59">
        <f t="shared" si="12"/>
        <v>5.4999999999999964</v>
      </c>
      <c r="CE59" s="100">
        <f t="shared" si="13"/>
        <v>0.27777777777777779</v>
      </c>
      <c r="CG59" s="100">
        <f t="shared" si="14"/>
        <v>0</v>
      </c>
    </row>
    <row r="60" spans="1:85" ht="30.75" thickBot="1">
      <c r="A60" s="40">
        <v>44417</v>
      </c>
      <c r="B60" s="41" t="s">
        <v>77</v>
      </c>
      <c r="D60" s="6">
        <v>44503</v>
      </c>
      <c r="E60" s="76" t="s">
        <v>21</v>
      </c>
      <c r="F60">
        <v>2.75</v>
      </c>
      <c r="G60" s="9" t="s">
        <v>186</v>
      </c>
      <c r="I60" s="5" t="s">
        <v>612</v>
      </c>
      <c r="J60" s="5" t="str">
        <f t="shared" si="10"/>
        <v>1W</v>
      </c>
      <c r="K60" s="5"/>
      <c r="L60" s="19" t="s">
        <v>64</v>
      </c>
      <c r="M60" s="19"/>
      <c r="N60" s="19" t="s">
        <v>64</v>
      </c>
      <c r="O60" s="19" t="s">
        <v>64</v>
      </c>
      <c r="P60" s="19" t="s">
        <v>64</v>
      </c>
      <c r="Q60" s="19"/>
      <c r="R60" s="19" t="s">
        <v>67</v>
      </c>
      <c r="S60" s="19"/>
      <c r="T60" s="19"/>
      <c r="U60" s="19" t="s">
        <v>64</v>
      </c>
      <c r="V60" s="19" t="s">
        <v>64</v>
      </c>
      <c r="W60" s="19"/>
      <c r="X60" s="19" t="s">
        <v>64</v>
      </c>
      <c r="Y60" s="19" t="s">
        <v>64</v>
      </c>
      <c r="Z60" s="19"/>
      <c r="AA60" s="19"/>
      <c r="AB60" s="19" t="s">
        <v>67</v>
      </c>
      <c r="AC60" s="19" t="s">
        <v>67</v>
      </c>
      <c r="AD60" s="19" t="s">
        <v>64</v>
      </c>
      <c r="AE60" s="19"/>
      <c r="AF60" s="19" t="s">
        <v>64</v>
      </c>
      <c r="AG60" s="19" t="s">
        <v>64</v>
      </c>
      <c r="AH60" s="19"/>
      <c r="AI60" s="19" t="s">
        <v>67</v>
      </c>
      <c r="AJ60" s="19" t="s">
        <v>67</v>
      </c>
      <c r="AK60" s="74" t="s">
        <v>192</v>
      </c>
      <c r="AL60" s="73"/>
      <c r="BD60" s="5" t="s">
        <v>27</v>
      </c>
      <c r="CC60">
        <f t="shared" si="12"/>
        <v>5.5999999999999961</v>
      </c>
      <c r="CE60" s="100">
        <f t="shared" si="13"/>
        <v>0.3125</v>
      </c>
      <c r="CG60" s="100">
        <f t="shared" si="14"/>
        <v>0</v>
      </c>
    </row>
    <row r="61" spans="1:85" ht="16.5" thickBot="1">
      <c r="A61" s="40">
        <v>44418</v>
      </c>
      <c r="B61" s="41" t="s">
        <v>77</v>
      </c>
      <c r="D61" s="6">
        <v>44503</v>
      </c>
      <c r="E61" s="76" t="s">
        <v>21</v>
      </c>
      <c r="F61">
        <v>2.5</v>
      </c>
      <c r="G61" s="9" t="s">
        <v>187</v>
      </c>
      <c r="I61" s="5" t="s">
        <v>610</v>
      </c>
      <c r="J61" s="5" t="str">
        <f t="shared" si="10"/>
        <v>1C</v>
      </c>
      <c r="K61" s="5"/>
      <c r="L61" s="19" t="s">
        <v>64</v>
      </c>
      <c r="M61" s="19"/>
      <c r="N61" s="19" t="s">
        <v>64</v>
      </c>
      <c r="O61" s="19" t="s">
        <v>64</v>
      </c>
      <c r="P61" s="19"/>
      <c r="Q61" s="19"/>
      <c r="R61" s="19" t="s">
        <v>64</v>
      </c>
      <c r="S61" s="19"/>
      <c r="T61" s="19"/>
      <c r="U61" s="19" t="s">
        <v>64</v>
      </c>
      <c r="V61" s="19" t="s">
        <v>64</v>
      </c>
      <c r="W61" s="19"/>
      <c r="X61" s="19" t="s">
        <v>64</v>
      </c>
      <c r="Y61" s="19" t="s">
        <v>64</v>
      </c>
      <c r="Z61" s="19"/>
      <c r="AA61" s="19"/>
      <c r="AB61" s="19"/>
      <c r="AC61" s="19"/>
      <c r="AD61" s="19" t="s">
        <v>64</v>
      </c>
      <c r="AE61" s="19"/>
      <c r="AF61" s="19" t="s">
        <v>64</v>
      </c>
      <c r="AG61" s="19" t="s">
        <v>64</v>
      </c>
      <c r="AH61" s="19"/>
      <c r="AI61" s="19" t="s">
        <v>67</v>
      </c>
      <c r="AJ61" s="19" t="s">
        <v>64</v>
      </c>
      <c r="AK61" s="57"/>
      <c r="BD61" s="5" t="s">
        <v>27</v>
      </c>
      <c r="CC61">
        <f t="shared" si="12"/>
        <v>5.6999999999999957</v>
      </c>
      <c r="CE61" s="100">
        <f t="shared" si="13"/>
        <v>0.33333333333333331</v>
      </c>
      <c r="CG61" s="100">
        <f t="shared" si="14"/>
        <v>0</v>
      </c>
    </row>
    <row r="62" spans="1:85" ht="16.5" thickBot="1">
      <c r="A62" s="40">
        <v>44421</v>
      </c>
      <c r="B62" s="41" t="s">
        <v>77</v>
      </c>
      <c r="D62" s="6">
        <v>44503</v>
      </c>
      <c r="E62" s="76" t="s">
        <v>21</v>
      </c>
      <c r="F62">
        <v>3.5</v>
      </c>
      <c r="G62" s="9" t="s">
        <v>188</v>
      </c>
      <c r="I62" s="5" t="s">
        <v>610</v>
      </c>
      <c r="J62" s="5" t="str">
        <f t="shared" si="10"/>
        <v>1C</v>
      </c>
      <c r="K62" s="5"/>
      <c r="L62" s="19" t="s">
        <v>64</v>
      </c>
      <c r="M62" s="19"/>
      <c r="N62" s="19" t="s">
        <v>64</v>
      </c>
      <c r="O62" s="19" t="s">
        <v>64</v>
      </c>
      <c r="P62" s="19" t="s">
        <v>64</v>
      </c>
      <c r="Q62" s="19" t="s">
        <v>64</v>
      </c>
      <c r="R62" s="19" t="s">
        <v>64</v>
      </c>
      <c r="S62" s="19"/>
      <c r="T62" s="19" t="s">
        <v>64</v>
      </c>
      <c r="U62" s="19" t="s">
        <v>64</v>
      </c>
      <c r="V62" s="19"/>
      <c r="W62" s="19"/>
      <c r="X62" s="19" t="s">
        <v>64</v>
      </c>
      <c r="Y62" s="19" t="s">
        <v>64</v>
      </c>
      <c r="Z62" s="19"/>
      <c r="AA62" s="19"/>
      <c r="AB62" s="19" t="s">
        <v>64</v>
      </c>
      <c r="AC62" s="19" t="s">
        <v>64</v>
      </c>
      <c r="AD62" s="19" t="s">
        <v>64</v>
      </c>
      <c r="AE62" s="19"/>
      <c r="AF62" s="19"/>
      <c r="AG62" s="19"/>
      <c r="AH62" s="19"/>
      <c r="AI62" s="19"/>
      <c r="AJ62" s="19"/>
      <c r="AK62" s="57"/>
      <c r="BD62" s="5" t="s">
        <v>27</v>
      </c>
      <c r="CC62">
        <f t="shared" si="12"/>
        <v>5.7999999999999954</v>
      </c>
      <c r="CE62" s="100">
        <f t="shared" si="13"/>
        <v>0.33333333333333331</v>
      </c>
      <c r="CG62" s="100">
        <f t="shared" si="14"/>
        <v>0</v>
      </c>
    </row>
    <row r="63" spans="1:85" ht="16.5" thickBot="1">
      <c r="A63" s="40">
        <v>44422</v>
      </c>
      <c r="B63" s="41" t="s">
        <v>77</v>
      </c>
      <c r="D63" s="6">
        <v>44512</v>
      </c>
      <c r="E63" s="76" t="s">
        <v>21</v>
      </c>
      <c r="F63">
        <f>3.2</f>
        <v>3.2</v>
      </c>
      <c r="G63" s="9" t="s">
        <v>197</v>
      </c>
      <c r="I63" s="5" t="s">
        <v>610</v>
      </c>
      <c r="J63" s="5" t="str">
        <f t="shared" si="10"/>
        <v>1C</v>
      </c>
      <c r="K63" s="5"/>
      <c r="L63" s="19" t="s">
        <v>64</v>
      </c>
      <c r="M63" s="19"/>
      <c r="N63" s="19" t="s">
        <v>64</v>
      </c>
      <c r="O63" s="19" t="s">
        <v>64</v>
      </c>
      <c r="P63" s="19" t="s">
        <v>64</v>
      </c>
      <c r="Q63" s="19" t="s">
        <v>64</v>
      </c>
      <c r="R63" s="19" t="s">
        <v>64</v>
      </c>
      <c r="S63" s="19"/>
      <c r="T63" s="19"/>
      <c r="U63" s="19"/>
      <c r="V63" s="19"/>
      <c r="W63" s="19" t="s">
        <v>64</v>
      </c>
      <c r="X63" s="19" t="s">
        <v>64</v>
      </c>
      <c r="Y63" s="19"/>
      <c r="Z63" s="19"/>
      <c r="AA63" s="19"/>
      <c r="AB63" s="19" t="s">
        <v>64</v>
      </c>
      <c r="AC63" s="19" t="s">
        <v>64</v>
      </c>
      <c r="AD63" s="19" t="s">
        <v>64</v>
      </c>
      <c r="AE63" s="19"/>
      <c r="AF63" s="19" t="s">
        <v>64</v>
      </c>
      <c r="AG63" s="19" t="s">
        <v>64</v>
      </c>
      <c r="AH63" s="19" t="s">
        <v>64</v>
      </c>
      <c r="AI63" s="19" t="s">
        <v>64</v>
      </c>
      <c r="AJ63" s="19" t="s">
        <v>64</v>
      </c>
      <c r="AK63" s="57"/>
      <c r="BD63" s="5" t="s">
        <v>27</v>
      </c>
      <c r="CC63">
        <f t="shared" si="12"/>
        <v>5.899999999999995</v>
      </c>
      <c r="CE63" s="100">
        <f t="shared" si="13"/>
        <v>0.2857142857142857</v>
      </c>
      <c r="CG63" s="100">
        <f t="shared" si="14"/>
        <v>0</v>
      </c>
    </row>
    <row r="64" spans="1:85" ht="16.5" thickBot="1">
      <c r="A64" s="40">
        <v>44424</v>
      </c>
      <c r="B64" s="41" t="s">
        <v>77</v>
      </c>
      <c r="D64" s="6">
        <v>44512</v>
      </c>
      <c r="E64" s="76" t="s">
        <v>21</v>
      </c>
      <c r="F64">
        <f>3+19/60</f>
        <v>3.3166666666666664</v>
      </c>
      <c r="G64" s="9" t="s">
        <v>198</v>
      </c>
      <c r="I64" s="5" t="s">
        <v>610</v>
      </c>
      <c r="J64" s="5" t="str">
        <f t="shared" si="10"/>
        <v>1C</v>
      </c>
      <c r="K64" s="5"/>
      <c r="L64" s="19" t="s">
        <v>64</v>
      </c>
      <c r="M64" s="19"/>
      <c r="N64" s="19" t="s">
        <v>64</v>
      </c>
      <c r="O64" s="19" t="s">
        <v>64</v>
      </c>
      <c r="P64" s="19" t="s">
        <v>64</v>
      </c>
      <c r="Q64" s="19" t="s">
        <v>64</v>
      </c>
      <c r="R64" s="19" t="s">
        <v>64</v>
      </c>
      <c r="S64" s="19"/>
      <c r="T64" s="19"/>
      <c r="U64" s="19" t="s">
        <v>64</v>
      </c>
      <c r="V64" s="19" t="s">
        <v>64</v>
      </c>
      <c r="W64" s="19" t="s">
        <v>64</v>
      </c>
      <c r="X64" s="19" t="s">
        <v>64</v>
      </c>
      <c r="Y64" s="19"/>
      <c r="Z64" s="19"/>
      <c r="AA64" s="19"/>
      <c r="AB64" s="19" t="s">
        <v>64</v>
      </c>
      <c r="AC64" s="19" t="s">
        <v>64</v>
      </c>
      <c r="AD64" s="19" t="s">
        <v>64</v>
      </c>
      <c r="AE64" s="19"/>
      <c r="AF64" s="19" t="s">
        <v>64</v>
      </c>
      <c r="AG64" s="19" t="s">
        <v>64</v>
      </c>
      <c r="AH64" s="19" t="s">
        <v>64</v>
      </c>
      <c r="AI64" s="19" t="s">
        <v>64</v>
      </c>
      <c r="AJ64" s="19" t="s">
        <v>64</v>
      </c>
      <c r="AK64" s="57"/>
      <c r="BD64" s="5" t="s">
        <v>27</v>
      </c>
      <c r="CC64">
        <f t="shared" si="12"/>
        <v>5.9999999999999947</v>
      </c>
      <c r="CE64" s="100">
        <f t="shared" si="13"/>
        <v>0.23076923076923078</v>
      </c>
      <c r="CG64" s="100">
        <f t="shared" si="14"/>
        <v>0</v>
      </c>
    </row>
    <row r="65" spans="1:85" ht="16.5" thickBot="1">
      <c r="A65" s="40">
        <v>44425</v>
      </c>
      <c r="B65" s="41" t="s">
        <v>77</v>
      </c>
      <c r="D65" s="6">
        <v>44512</v>
      </c>
      <c r="E65" s="76" t="s">
        <v>21</v>
      </c>
      <c r="F65">
        <f>3+1/6</f>
        <v>3.1666666666666665</v>
      </c>
      <c r="G65" s="9" t="s">
        <v>199</v>
      </c>
      <c r="I65" s="5" t="s">
        <v>610</v>
      </c>
      <c r="J65" s="5" t="str">
        <f t="shared" si="10"/>
        <v>1C</v>
      </c>
      <c r="K65" s="5"/>
      <c r="L65" s="19" t="s">
        <v>64</v>
      </c>
      <c r="M65" s="19"/>
      <c r="N65" s="19" t="s">
        <v>64</v>
      </c>
      <c r="O65" s="19" t="s">
        <v>64</v>
      </c>
      <c r="P65" s="19" t="s">
        <v>64</v>
      </c>
      <c r="Q65" s="19" t="s">
        <v>64</v>
      </c>
      <c r="R65" s="19" t="s">
        <v>64</v>
      </c>
      <c r="S65" s="19"/>
      <c r="T65" s="19" t="s">
        <v>64</v>
      </c>
      <c r="U65" s="19" t="s">
        <v>64</v>
      </c>
      <c r="V65" s="19"/>
      <c r="W65" s="19" t="s">
        <v>64</v>
      </c>
      <c r="X65" s="19" t="s">
        <v>64</v>
      </c>
      <c r="Y65" s="19" t="s">
        <v>64</v>
      </c>
      <c r="Z65" s="19"/>
      <c r="AA65" s="19"/>
      <c r="AB65" s="19" t="s">
        <v>64</v>
      </c>
      <c r="AC65" s="19" t="s">
        <v>64</v>
      </c>
      <c r="AD65" s="19" t="s">
        <v>64</v>
      </c>
      <c r="AE65" s="19"/>
      <c r="AF65" s="19" t="s">
        <v>64</v>
      </c>
      <c r="AG65" s="19" t="s">
        <v>64</v>
      </c>
      <c r="AH65" s="19" t="s">
        <v>64</v>
      </c>
      <c r="AI65" s="19" t="s">
        <v>64</v>
      </c>
      <c r="AJ65" s="19" t="s">
        <v>64</v>
      </c>
      <c r="AK65" s="57"/>
      <c r="BD65" s="5" t="s">
        <v>27</v>
      </c>
      <c r="CC65">
        <f t="shared" ref="CC65:CC78" si="15">CC64+0.1</f>
        <v>6.0999999999999943</v>
      </c>
      <c r="CE65" s="100">
        <f t="shared" si="13"/>
        <v>0.2857142857142857</v>
      </c>
      <c r="CG65" s="100" t="str">
        <f t="shared" si="14"/>
        <v>NA</v>
      </c>
    </row>
    <row r="66" spans="1:85" ht="16.5" thickBot="1">
      <c r="A66" s="40">
        <v>44427</v>
      </c>
      <c r="B66" s="41" t="s">
        <v>77</v>
      </c>
      <c r="D66" s="6">
        <v>44512</v>
      </c>
      <c r="E66" s="76" t="s">
        <v>21</v>
      </c>
      <c r="F66">
        <f>2+53/60</f>
        <v>2.8833333333333333</v>
      </c>
      <c r="G66" s="9" t="s">
        <v>200</v>
      </c>
      <c r="I66" s="5" t="s">
        <v>610</v>
      </c>
      <c r="J66" s="5" t="str">
        <f t="shared" si="10"/>
        <v>1C</v>
      </c>
      <c r="K66" s="5"/>
      <c r="L66" s="19" t="s">
        <v>64</v>
      </c>
      <c r="M66" s="19"/>
      <c r="N66" s="19" t="s">
        <v>64</v>
      </c>
      <c r="O66" s="19" t="s">
        <v>64</v>
      </c>
      <c r="P66" s="19" t="s">
        <v>64</v>
      </c>
      <c r="Q66" s="19" t="s">
        <v>64</v>
      </c>
      <c r="R66" s="19" t="s">
        <v>64</v>
      </c>
      <c r="S66" s="19"/>
      <c r="T66" s="19" t="s">
        <v>64</v>
      </c>
      <c r="U66" s="19" t="s">
        <v>64</v>
      </c>
      <c r="V66" s="19"/>
      <c r="W66" s="19" t="s">
        <v>64</v>
      </c>
      <c r="X66" s="19" t="s">
        <v>64</v>
      </c>
      <c r="Y66" s="19" t="s">
        <v>64</v>
      </c>
      <c r="Z66" s="19"/>
      <c r="AA66" s="19"/>
      <c r="AB66" s="19" t="s">
        <v>64</v>
      </c>
      <c r="AC66" s="19" t="s">
        <v>64</v>
      </c>
      <c r="AD66" s="19" t="s">
        <v>64</v>
      </c>
      <c r="AE66" s="19"/>
      <c r="AF66" s="19" t="s">
        <v>64</v>
      </c>
      <c r="AG66" s="19" t="s">
        <v>64</v>
      </c>
      <c r="AH66" s="19" t="s">
        <v>64</v>
      </c>
      <c r="AI66" s="19" t="s">
        <v>64</v>
      </c>
      <c r="AJ66" s="19" t="s">
        <v>64</v>
      </c>
      <c r="AK66" s="57"/>
      <c r="BD66" s="5" t="s">
        <v>27</v>
      </c>
      <c r="CC66">
        <f t="shared" si="15"/>
        <v>6.199999999999994</v>
      </c>
      <c r="CE66" s="100">
        <f t="shared" si="13"/>
        <v>0.2857142857142857</v>
      </c>
      <c r="CG66" s="100" t="str">
        <f t="shared" si="14"/>
        <v>NA</v>
      </c>
    </row>
    <row r="67" spans="1:85" ht="16.5" thickBot="1">
      <c r="A67" s="40">
        <v>44429</v>
      </c>
      <c r="B67" s="41" t="s">
        <v>77</v>
      </c>
      <c r="D67" s="6">
        <v>44512</v>
      </c>
      <c r="E67" s="76" t="s">
        <v>21</v>
      </c>
      <c r="F67">
        <f>2.5</f>
        <v>2.5</v>
      </c>
      <c r="G67" s="9" t="s">
        <v>201</v>
      </c>
      <c r="I67" s="5" t="s">
        <v>610</v>
      </c>
      <c r="J67" s="5" t="str">
        <f t="shared" si="10"/>
        <v>1C</v>
      </c>
      <c r="K67" s="5"/>
      <c r="L67" s="19" t="s">
        <v>64</v>
      </c>
      <c r="M67" s="19"/>
      <c r="N67" s="19" t="s">
        <v>64</v>
      </c>
      <c r="O67" s="19" t="s">
        <v>64</v>
      </c>
      <c r="P67" s="19" t="s">
        <v>64</v>
      </c>
      <c r="Q67" s="19" t="s">
        <v>64</v>
      </c>
      <c r="R67" s="19" t="s">
        <v>64</v>
      </c>
      <c r="S67" s="19"/>
      <c r="T67" s="19" t="s">
        <v>64</v>
      </c>
      <c r="U67" s="19" t="s">
        <v>64</v>
      </c>
      <c r="V67" s="19"/>
      <c r="W67" s="19" t="s">
        <v>64</v>
      </c>
      <c r="X67" s="19" t="s">
        <v>64</v>
      </c>
      <c r="Y67" s="19" t="s">
        <v>64</v>
      </c>
      <c r="Z67" s="19"/>
      <c r="AA67" s="19"/>
      <c r="AB67" s="19" t="s">
        <v>64</v>
      </c>
      <c r="AC67" s="19" t="s">
        <v>64</v>
      </c>
      <c r="AD67" s="19" t="s">
        <v>64</v>
      </c>
      <c r="AE67" s="19"/>
      <c r="AF67" s="19" t="s">
        <v>64</v>
      </c>
      <c r="AG67" s="19" t="s">
        <v>64</v>
      </c>
      <c r="AH67" s="19" t="s">
        <v>64</v>
      </c>
      <c r="AI67" s="19" t="s">
        <v>64</v>
      </c>
      <c r="AJ67" s="19" t="s">
        <v>64</v>
      </c>
      <c r="AK67" s="57"/>
      <c r="BD67" s="5" t="s">
        <v>27</v>
      </c>
      <c r="CC67">
        <f t="shared" si="15"/>
        <v>6.2999999999999936</v>
      </c>
      <c r="CE67" s="100">
        <f t="shared" si="13"/>
        <v>0.2857142857142857</v>
      </c>
      <c r="CG67" s="100" t="str">
        <f t="shared" si="14"/>
        <v>NA</v>
      </c>
    </row>
    <row r="68" spans="1:85" ht="16.5" thickBot="1">
      <c r="A68" s="40">
        <v>44432</v>
      </c>
      <c r="B68" s="41" t="s">
        <v>77</v>
      </c>
      <c r="D68" s="6">
        <v>44512</v>
      </c>
      <c r="E68" s="76" t="s">
        <v>21</v>
      </c>
      <c r="F68">
        <v>2</v>
      </c>
      <c r="G68" s="9" t="s">
        <v>202</v>
      </c>
      <c r="I68" s="5" t="s">
        <v>610</v>
      </c>
      <c r="J68" s="5" t="str">
        <f t="shared" si="10"/>
        <v>1C</v>
      </c>
      <c r="K68" s="5"/>
      <c r="L68" s="19" t="s">
        <v>64</v>
      </c>
      <c r="M68" s="19"/>
      <c r="N68" s="19" t="s">
        <v>64</v>
      </c>
      <c r="O68" s="19" t="s">
        <v>64</v>
      </c>
      <c r="P68" s="19" t="s">
        <v>64</v>
      </c>
      <c r="Q68" s="19" t="s">
        <v>64</v>
      </c>
      <c r="R68" s="19" t="s">
        <v>64</v>
      </c>
      <c r="S68" s="19"/>
      <c r="T68" s="19" t="s">
        <v>64</v>
      </c>
      <c r="U68" s="19" t="s">
        <v>64</v>
      </c>
      <c r="V68" s="19"/>
      <c r="W68" s="19" t="s">
        <v>64</v>
      </c>
      <c r="X68" s="19" t="s">
        <v>64</v>
      </c>
      <c r="Y68" s="19" t="s">
        <v>64</v>
      </c>
      <c r="Z68" s="19"/>
      <c r="AA68" s="19"/>
      <c r="AB68" s="19" t="s">
        <v>64</v>
      </c>
      <c r="AC68" s="19" t="s">
        <v>64</v>
      </c>
      <c r="AD68" s="19" t="s">
        <v>64</v>
      </c>
      <c r="AE68" s="19"/>
      <c r="AF68" s="19" t="s">
        <v>64</v>
      </c>
      <c r="AG68" s="19" t="s">
        <v>64</v>
      </c>
      <c r="AH68" s="19" t="s">
        <v>64</v>
      </c>
      <c r="AI68" s="19" t="s">
        <v>64</v>
      </c>
      <c r="AJ68" s="19" t="s">
        <v>64</v>
      </c>
      <c r="AK68" s="57"/>
      <c r="BD68" s="5" t="s">
        <v>27</v>
      </c>
      <c r="CC68">
        <f t="shared" si="15"/>
        <v>6.3999999999999932</v>
      </c>
      <c r="CE68" s="100">
        <f t="shared" si="13"/>
        <v>0.2857142857142857</v>
      </c>
      <c r="CG68" s="100" t="str">
        <f t="shared" si="14"/>
        <v>NA</v>
      </c>
    </row>
    <row r="69" spans="1:85" ht="16.5" thickBot="1">
      <c r="A69" s="40">
        <v>44434</v>
      </c>
      <c r="B69" s="41" t="s">
        <v>77</v>
      </c>
      <c r="D69" s="6">
        <v>44512</v>
      </c>
      <c r="E69" s="76" t="s">
        <v>21</v>
      </c>
      <c r="F69">
        <f>2.5</f>
        <v>2.5</v>
      </c>
      <c r="G69" s="9" t="s">
        <v>203</v>
      </c>
      <c r="I69" s="5" t="s">
        <v>610</v>
      </c>
      <c r="J69" s="5" t="str">
        <f t="shared" si="10"/>
        <v>1C</v>
      </c>
      <c r="K69" s="5"/>
      <c r="L69" s="19" t="s">
        <v>64</v>
      </c>
      <c r="M69" s="19"/>
      <c r="N69" s="19" t="s">
        <v>64</v>
      </c>
      <c r="O69" s="19" t="s">
        <v>64</v>
      </c>
      <c r="P69" s="19" t="s">
        <v>64</v>
      </c>
      <c r="Q69" s="19" t="s">
        <v>64</v>
      </c>
      <c r="R69" s="19" t="s">
        <v>64</v>
      </c>
      <c r="S69" s="19"/>
      <c r="T69" s="19" t="s">
        <v>64</v>
      </c>
      <c r="U69" s="19" t="s">
        <v>64</v>
      </c>
      <c r="V69" s="19"/>
      <c r="W69" s="19" t="s">
        <v>64</v>
      </c>
      <c r="X69" s="19" t="s">
        <v>64</v>
      </c>
      <c r="Y69" s="19" t="s">
        <v>64</v>
      </c>
      <c r="Z69" s="19"/>
      <c r="AA69" s="19"/>
      <c r="AB69" s="19" t="s">
        <v>64</v>
      </c>
      <c r="AC69" s="19" t="s">
        <v>64</v>
      </c>
      <c r="AD69" s="19" t="s">
        <v>64</v>
      </c>
      <c r="AE69" s="19"/>
      <c r="AF69" s="19" t="s">
        <v>64</v>
      </c>
      <c r="AG69" s="19" t="s">
        <v>64</v>
      </c>
      <c r="AH69" s="19" t="s">
        <v>64</v>
      </c>
      <c r="AI69" s="19" t="s">
        <v>64</v>
      </c>
      <c r="AJ69" s="19" t="s">
        <v>64</v>
      </c>
      <c r="AK69" s="57"/>
      <c r="BD69" s="5" t="s">
        <v>27</v>
      </c>
      <c r="CC69">
        <f t="shared" si="15"/>
        <v>6.4999999999999929</v>
      </c>
      <c r="CE69" s="100">
        <f t="shared" si="13"/>
        <v>0.2857142857142857</v>
      </c>
      <c r="CG69" s="100" t="str">
        <f t="shared" si="14"/>
        <v>NA</v>
      </c>
    </row>
    <row r="70" spans="1:85" ht="16.5" thickBot="1">
      <c r="A70" s="40">
        <v>44436</v>
      </c>
      <c r="B70" s="41" t="s">
        <v>77</v>
      </c>
      <c r="D70" s="6">
        <v>44512</v>
      </c>
      <c r="E70" s="76" t="s">
        <v>21</v>
      </c>
      <c r="F70">
        <f>2+36/60</f>
        <v>2.6</v>
      </c>
      <c r="G70" s="9" t="s">
        <v>204</v>
      </c>
      <c r="I70" s="5" t="s">
        <v>610</v>
      </c>
      <c r="J70" s="5" t="str">
        <f t="shared" si="10"/>
        <v>1C</v>
      </c>
      <c r="K70" s="5"/>
      <c r="L70" s="19" t="s">
        <v>64</v>
      </c>
      <c r="M70" s="19"/>
      <c r="N70" s="19" t="s">
        <v>64</v>
      </c>
      <c r="O70" s="19" t="s">
        <v>64</v>
      </c>
      <c r="P70" s="19" t="s">
        <v>64</v>
      </c>
      <c r="Q70" s="19" t="s">
        <v>64</v>
      </c>
      <c r="R70" s="19" t="s">
        <v>64</v>
      </c>
      <c r="S70" s="19"/>
      <c r="T70" s="19" t="s">
        <v>64</v>
      </c>
      <c r="U70" s="19" t="s">
        <v>64</v>
      </c>
      <c r="V70" s="19"/>
      <c r="W70" s="19" t="s">
        <v>64</v>
      </c>
      <c r="X70" s="19" t="s">
        <v>64</v>
      </c>
      <c r="Y70" s="19" t="s">
        <v>64</v>
      </c>
      <c r="Z70" s="19"/>
      <c r="AA70" s="19"/>
      <c r="AB70" s="19" t="s">
        <v>64</v>
      </c>
      <c r="AC70" s="19" t="s">
        <v>64</v>
      </c>
      <c r="AD70" s="19" t="s">
        <v>64</v>
      </c>
      <c r="AE70" s="19"/>
      <c r="AF70" s="19" t="s">
        <v>64</v>
      </c>
      <c r="AG70" s="19" t="s">
        <v>64</v>
      </c>
      <c r="AH70" s="19" t="s">
        <v>64</v>
      </c>
      <c r="AI70" s="19" t="s">
        <v>64</v>
      </c>
      <c r="AJ70" s="19" t="s">
        <v>64</v>
      </c>
      <c r="AK70" s="57"/>
      <c r="BD70" s="5" t="s">
        <v>27</v>
      </c>
      <c r="CC70">
        <f t="shared" si="15"/>
        <v>6.5999999999999925</v>
      </c>
      <c r="CE70" s="100">
        <f t="shared" si="13"/>
        <v>0.16666666666666666</v>
      </c>
      <c r="CG70" s="100" t="str">
        <f t="shared" si="14"/>
        <v>NA</v>
      </c>
    </row>
    <row r="71" spans="1:85" ht="16.5" thickBot="1">
      <c r="A71" s="40">
        <v>44439</v>
      </c>
      <c r="B71" s="41" t="s">
        <v>77</v>
      </c>
      <c r="D71" s="6">
        <v>44512</v>
      </c>
      <c r="E71" s="76">
        <v>700</v>
      </c>
      <c r="F71">
        <f>1+33/60</f>
        <v>1.55</v>
      </c>
      <c r="G71" s="9" t="s">
        <v>205</v>
      </c>
      <c r="I71" s="5" t="s">
        <v>610</v>
      </c>
      <c r="J71" s="5" t="str">
        <f t="shared" si="10"/>
        <v>1C</v>
      </c>
      <c r="K71" s="5"/>
      <c r="L71" s="19" t="s">
        <v>64</v>
      </c>
      <c r="M71" s="19"/>
      <c r="N71" s="19" t="s">
        <v>64</v>
      </c>
      <c r="O71" s="19" t="s">
        <v>64</v>
      </c>
      <c r="P71" s="19" t="s">
        <v>64</v>
      </c>
      <c r="Q71" s="19" t="s">
        <v>64</v>
      </c>
      <c r="R71" s="19" t="s">
        <v>64</v>
      </c>
      <c r="S71" s="19"/>
      <c r="T71" s="19" t="s">
        <v>64</v>
      </c>
      <c r="U71" s="19" t="s">
        <v>64</v>
      </c>
      <c r="V71" s="19"/>
      <c r="W71" s="19" t="s">
        <v>64</v>
      </c>
      <c r="X71" s="19" t="s">
        <v>64</v>
      </c>
      <c r="Y71" s="19" t="s">
        <v>64</v>
      </c>
      <c r="Z71" s="19"/>
      <c r="AA71" s="19"/>
      <c r="AB71" s="19" t="s">
        <v>64</v>
      </c>
      <c r="AC71" s="19" t="s">
        <v>64</v>
      </c>
      <c r="AD71" s="19" t="s">
        <v>64</v>
      </c>
      <c r="AE71" s="19"/>
      <c r="AF71" s="19" t="s">
        <v>64</v>
      </c>
      <c r="AG71" s="19" t="s">
        <v>64</v>
      </c>
      <c r="AH71" s="19" t="s">
        <v>64</v>
      </c>
      <c r="AI71" s="19" t="s">
        <v>64</v>
      </c>
      <c r="AJ71" s="19" t="s">
        <v>64</v>
      </c>
      <c r="AK71" s="57"/>
      <c r="BD71" s="5" t="s">
        <v>27</v>
      </c>
      <c r="CC71">
        <f t="shared" si="15"/>
        <v>6.6999999999999922</v>
      </c>
      <c r="CE71" s="100">
        <f t="shared" si="13"/>
        <v>0.16666666666666666</v>
      </c>
      <c r="CG71" s="100" t="str">
        <f t="shared" si="14"/>
        <v>NA</v>
      </c>
    </row>
    <row r="72" spans="1:85" ht="15.75">
      <c r="A72" s="43"/>
      <c r="D72" s="6">
        <v>44482</v>
      </c>
      <c r="E72" s="76">
        <v>700</v>
      </c>
      <c r="F72">
        <f>2+7/60</f>
        <v>2.1166666666666667</v>
      </c>
      <c r="G72" s="9" t="s">
        <v>206</v>
      </c>
      <c r="I72" s="5" t="s">
        <v>610</v>
      </c>
      <c r="J72" s="5" t="str">
        <f t="shared" si="10"/>
        <v>1C</v>
      </c>
      <c r="K72" s="5"/>
      <c r="L72" s="19" t="s">
        <v>64</v>
      </c>
      <c r="M72" s="19"/>
      <c r="N72" s="19" t="s">
        <v>64</v>
      </c>
      <c r="O72" s="19" t="s">
        <v>64</v>
      </c>
      <c r="P72" s="19" t="s">
        <v>64</v>
      </c>
      <c r="Q72" s="19" t="s">
        <v>64</v>
      </c>
      <c r="R72" s="19" t="s">
        <v>64</v>
      </c>
      <c r="S72" s="19"/>
      <c r="T72" s="19" t="s">
        <v>64</v>
      </c>
      <c r="U72" s="19" t="s">
        <v>64</v>
      </c>
      <c r="V72" s="19"/>
      <c r="W72" s="19" t="s">
        <v>64</v>
      </c>
      <c r="X72" s="19" t="s">
        <v>64</v>
      </c>
      <c r="Y72" s="19" t="s">
        <v>64</v>
      </c>
      <c r="Z72" s="19"/>
      <c r="AA72" s="19"/>
      <c r="AB72" s="19" t="s">
        <v>64</v>
      </c>
      <c r="AC72" s="19" t="s">
        <v>64</v>
      </c>
      <c r="AD72" s="19" t="s">
        <v>64</v>
      </c>
      <c r="AE72" s="19"/>
      <c r="AF72" s="19" t="s">
        <v>64</v>
      </c>
      <c r="AG72" s="19" t="s">
        <v>64</v>
      </c>
      <c r="AH72" s="19" t="s">
        <v>64</v>
      </c>
      <c r="AI72" s="19" t="s">
        <v>64</v>
      </c>
      <c r="AJ72" s="19" t="s">
        <v>64</v>
      </c>
      <c r="AK72" s="57"/>
      <c r="BD72" s="5" t="s">
        <v>27</v>
      </c>
      <c r="CC72">
        <f t="shared" si="15"/>
        <v>6.7999999999999918</v>
      </c>
      <c r="CE72" s="100">
        <f t="shared" si="13"/>
        <v>0.25</v>
      </c>
      <c r="CG72" s="100" t="str">
        <f t="shared" si="14"/>
        <v>NA</v>
      </c>
    </row>
    <row r="73" spans="1:85" ht="15.75">
      <c r="A73" s="43"/>
      <c r="D73" s="6">
        <v>44515</v>
      </c>
      <c r="E73" s="76">
        <v>700</v>
      </c>
      <c r="F73">
        <f>3+5/6</f>
        <v>3.8333333333333335</v>
      </c>
      <c r="G73" s="9" t="s">
        <v>207</v>
      </c>
      <c r="I73" s="5" t="s">
        <v>610</v>
      </c>
      <c r="J73" s="5" t="str">
        <f t="shared" si="10"/>
        <v>1C</v>
      </c>
      <c r="K73" s="5"/>
      <c r="L73" s="19" t="s">
        <v>64</v>
      </c>
      <c r="M73" s="19"/>
      <c r="N73" s="19" t="s">
        <v>64</v>
      </c>
      <c r="O73" s="19" t="s">
        <v>64</v>
      </c>
      <c r="P73" s="19" t="s">
        <v>64</v>
      </c>
      <c r="Q73" s="19" t="s">
        <v>64</v>
      </c>
      <c r="R73" s="19" t="s">
        <v>64</v>
      </c>
      <c r="S73" s="19"/>
      <c r="T73" s="19" t="s">
        <v>64</v>
      </c>
      <c r="U73" s="19" t="s">
        <v>64</v>
      </c>
      <c r="V73" s="19"/>
      <c r="W73" s="19" t="s">
        <v>64</v>
      </c>
      <c r="X73" s="19" t="s">
        <v>64</v>
      </c>
      <c r="Y73" s="19" t="s">
        <v>64</v>
      </c>
      <c r="Z73" s="19"/>
      <c r="AA73" s="19"/>
      <c r="AB73" s="19" t="s">
        <v>64</v>
      </c>
      <c r="AC73" s="19" t="s">
        <v>64</v>
      </c>
      <c r="AD73" s="19" t="s">
        <v>64</v>
      </c>
      <c r="AE73" s="19"/>
      <c r="AF73" s="19" t="s">
        <v>64</v>
      </c>
      <c r="AG73" s="19" t="s">
        <v>64</v>
      </c>
      <c r="AH73" s="19" t="s">
        <v>64</v>
      </c>
      <c r="AI73" s="19" t="s">
        <v>64</v>
      </c>
      <c r="AJ73" s="19" t="s">
        <v>64</v>
      </c>
      <c r="AK73" s="57"/>
      <c r="BD73" s="5" t="s">
        <v>27</v>
      </c>
      <c r="CC73">
        <f t="shared" si="15"/>
        <v>6.8999999999999915</v>
      </c>
      <c r="CE73" s="100">
        <f t="shared" ref="CE73:CE78" si="16">IFERROR(COUNTIFS($E$18:$E$473,CE$8,$F$18:$F$473,"&gt;="&amp;$CC73,$J$18:$J$473,"1C")/COUNTIFS($E$18:$E$473,CE$8,$F$18:$F$473,"&gt;="&amp;$CC73),"NA")</f>
        <v>0</v>
      </c>
      <c r="CG73" s="100" t="str">
        <f t="shared" ref="CG73:CG78" si="17">IFERROR(COUNTIFS($E$18:$E$473,CG$8,$F$18:$F$473,"&gt;="&amp;$CC73,$J$18:$J$473,"1C")/COUNTIFS($E$18:$E$473,CG$8,$F$18:$F$473,"&gt;="&amp;$CC73),"NA")</f>
        <v>NA</v>
      </c>
    </row>
    <row r="74" spans="1:85" ht="16.5" thickBot="1">
      <c r="A74" s="43"/>
      <c r="D74" s="6">
        <v>44515</v>
      </c>
      <c r="E74" s="76">
        <v>700</v>
      </c>
      <c r="F74">
        <v>2.75</v>
      </c>
      <c r="G74" s="9" t="s">
        <v>208</v>
      </c>
      <c r="I74" s="5" t="s">
        <v>610</v>
      </c>
      <c r="J74" s="5" t="str">
        <f t="shared" si="10"/>
        <v>1C</v>
      </c>
      <c r="K74" s="5"/>
      <c r="L74" s="19" t="s">
        <v>64</v>
      </c>
      <c r="M74" s="19"/>
      <c r="N74" s="19" t="s">
        <v>64</v>
      </c>
      <c r="O74" s="19" t="s">
        <v>64</v>
      </c>
      <c r="P74" s="19" t="s">
        <v>64</v>
      </c>
      <c r="Q74" s="19" t="s">
        <v>64</v>
      </c>
      <c r="R74" s="19" t="s">
        <v>64</v>
      </c>
      <c r="S74" s="19"/>
      <c r="T74" s="19" t="s">
        <v>64</v>
      </c>
      <c r="U74" s="19" t="s">
        <v>64</v>
      </c>
      <c r="V74" s="19" t="s">
        <v>64</v>
      </c>
      <c r="W74" s="19" t="s">
        <v>64</v>
      </c>
      <c r="X74" s="19" t="s">
        <v>64</v>
      </c>
      <c r="Y74" s="19" t="s">
        <v>64</v>
      </c>
      <c r="Z74" s="19"/>
      <c r="AA74" s="19"/>
      <c r="AB74" s="19" t="s">
        <v>64</v>
      </c>
      <c r="AC74" s="19" t="s">
        <v>64</v>
      </c>
      <c r="AD74" s="19" t="s">
        <v>64</v>
      </c>
      <c r="AE74" s="19"/>
      <c r="AF74" s="19" t="s">
        <v>64</v>
      </c>
      <c r="AG74" s="19" t="s">
        <v>64</v>
      </c>
      <c r="AH74" s="19" t="s">
        <v>64</v>
      </c>
      <c r="AI74" s="19" t="s">
        <v>64</v>
      </c>
      <c r="AJ74" s="19" t="s">
        <v>64</v>
      </c>
      <c r="AK74" s="57"/>
      <c r="BD74" s="5" t="s">
        <v>27</v>
      </c>
      <c r="CC74">
        <f t="shared" si="15"/>
        <v>6.9999999999999911</v>
      </c>
      <c r="CE74" s="100">
        <f t="shared" si="16"/>
        <v>0</v>
      </c>
      <c r="CG74" s="100" t="str">
        <f t="shared" si="17"/>
        <v>NA</v>
      </c>
    </row>
    <row r="75" spans="1:85" ht="34.5" thickBot="1">
      <c r="A75" s="82" t="s">
        <v>81</v>
      </c>
      <c r="B75" s="83"/>
      <c r="D75" s="6">
        <v>44515</v>
      </c>
      <c r="E75" s="76">
        <v>700</v>
      </c>
      <c r="F75">
        <v>4.5</v>
      </c>
      <c r="G75" s="9" t="s">
        <v>209</v>
      </c>
      <c r="I75" s="5" t="s">
        <v>610</v>
      </c>
      <c r="J75" s="5" t="str">
        <f t="shared" si="10"/>
        <v>1C</v>
      </c>
      <c r="K75" s="5"/>
      <c r="L75" s="19" t="s">
        <v>64</v>
      </c>
      <c r="M75" s="19"/>
      <c r="N75" s="19" t="s">
        <v>64</v>
      </c>
      <c r="O75" s="19" t="s">
        <v>64</v>
      </c>
      <c r="P75" s="19" t="s">
        <v>64</v>
      </c>
      <c r="Q75" s="19" t="s">
        <v>64</v>
      </c>
      <c r="R75" s="19" t="s">
        <v>64</v>
      </c>
      <c r="S75" s="19"/>
      <c r="T75" s="19" t="s">
        <v>64</v>
      </c>
      <c r="U75" s="19" t="s">
        <v>64</v>
      </c>
      <c r="V75" s="19" t="s">
        <v>64</v>
      </c>
      <c r="W75" s="19" t="s">
        <v>64</v>
      </c>
      <c r="X75" s="19" t="s">
        <v>64</v>
      </c>
      <c r="Y75" s="19" t="s">
        <v>64</v>
      </c>
      <c r="Z75" s="19"/>
      <c r="AA75" s="19"/>
      <c r="AB75" s="19" t="s">
        <v>64</v>
      </c>
      <c r="AC75" s="19" t="s">
        <v>64</v>
      </c>
      <c r="AD75" s="19" t="s">
        <v>64</v>
      </c>
      <c r="AE75" s="19"/>
      <c r="AF75" s="19" t="s">
        <v>64</v>
      </c>
      <c r="AG75" s="19" t="s">
        <v>64</v>
      </c>
      <c r="AH75" s="19" t="s">
        <v>64</v>
      </c>
      <c r="AI75" s="19" t="s">
        <v>64</v>
      </c>
      <c r="AJ75" s="19" t="s">
        <v>64</v>
      </c>
      <c r="AK75" s="57"/>
      <c r="BD75" s="5" t="s">
        <v>27</v>
      </c>
      <c r="CC75">
        <f t="shared" si="15"/>
        <v>7.0999999999999908</v>
      </c>
      <c r="CE75" s="100">
        <f t="shared" si="16"/>
        <v>0</v>
      </c>
      <c r="CG75" s="100" t="str">
        <f t="shared" si="17"/>
        <v>NA</v>
      </c>
    </row>
    <row r="76" spans="1:85" ht="16.5" thickBot="1">
      <c r="A76" s="39" t="s">
        <v>16</v>
      </c>
      <c r="B76" s="39" t="s">
        <v>75</v>
      </c>
      <c r="D76" s="6">
        <v>44515</v>
      </c>
      <c r="E76" s="76">
        <v>700</v>
      </c>
      <c r="F76">
        <v>4.75</v>
      </c>
      <c r="G76" s="9" t="s">
        <v>210</v>
      </c>
      <c r="I76" s="5" t="s">
        <v>610</v>
      </c>
      <c r="J76" s="5" t="str">
        <f t="shared" si="10"/>
        <v>1C</v>
      </c>
      <c r="K76" s="5"/>
      <c r="L76" s="19" t="s">
        <v>64</v>
      </c>
      <c r="M76" s="19"/>
      <c r="N76" s="19" t="s">
        <v>64</v>
      </c>
      <c r="O76" s="19" t="s">
        <v>64</v>
      </c>
      <c r="P76" s="19" t="s">
        <v>64</v>
      </c>
      <c r="Q76" s="19" t="s">
        <v>64</v>
      </c>
      <c r="R76" s="19" t="s">
        <v>64</v>
      </c>
      <c r="S76" s="19"/>
      <c r="T76" s="19" t="s">
        <v>64</v>
      </c>
      <c r="U76" s="19" t="s">
        <v>64</v>
      </c>
      <c r="V76" s="19" t="s">
        <v>64</v>
      </c>
      <c r="W76" s="19" t="s">
        <v>64</v>
      </c>
      <c r="X76" s="19" t="s">
        <v>64</v>
      </c>
      <c r="Y76" s="19" t="s">
        <v>64</v>
      </c>
      <c r="Z76" s="19"/>
      <c r="AA76" s="19"/>
      <c r="AB76" s="19" t="s">
        <v>64</v>
      </c>
      <c r="AC76" s="19" t="s">
        <v>64</v>
      </c>
      <c r="AD76" s="19" t="s">
        <v>64</v>
      </c>
      <c r="AE76" s="19"/>
      <c r="AF76" s="19" t="s">
        <v>64</v>
      </c>
      <c r="AG76" s="19" t="s">
        <v>64</v>
      </c>
      <c r="AH76" s="19" t="s">
        <v>64</v>
      </c>
      <c r="AI76" s="19" t="s">
        <v>64</v>
      </c>
      <c r="AJ76" s="19" t="s">
        <v>64</v>
      </c>
      <c r="AK76" s="57"/>
      <c r="BD76" s="5" t="s">
        <v>27</v>
      </c>
      <c r="CC76">
        <f t="shared" si="15"/>
        <v>7.1999999999999904</v>
      </c>
      <c r="CE76" s="100">
        <f t="shared" si="16"/>
        <v>0</v>
      </c>
      <c r="CG76" s="100" t="str">
        <f t="shared" si="17"/>
        <v>NA</v>
      </c>
    </row>
    <row r="77" spans="1:85" ht="16.5" thickBot="1">
      <c r="A77" s="40">
        <v>44378</v>
      </c>
      <c r="B77" s="41" t="s">
        <v>77</v>
      </c>
      <c r="D77" s="6">
        <v>44515</v>
      </c>
      <c r="E77" s="76">
        <v>700</v>
      </c>
      <c r="F77">
        <f>4+26/60</f>
        <v>4.4333333333333336</v>
      </c>
      <c r="G77" s="9" t="s">
        <v>211</v>
      </c>
      <c r="I77" s="5" t="s">
        <v>610</v>
      </c>
      <c r="J77" s="5" t="str">
        <f t="shared" si="10"/>
        <v>1C</v>
      </c>
      <c r="K77" s="5"/>
      <c r="L77" s="19" t="s">
        <v>64</v>
      </c>
      <c r="M77" s="19"/>
      <c r="N77" s="19" t="s">
        <v>64</v>
      </c>
      <c r="O77" s="19" t="s">
        <v>64</v>
      </c>
      <c r="P77" s="19" t="s">
        <v>64</v>
      </c>
      <c r="Q77" s="19" t="s">
        <v>64</v>
      </c>
      <c r="R77" s="19" t="s">
        <v>64</v>
      </c>
      <c r="S77" s="19"/>
      <c r="T77" s="19" t="s">
        <v>64</v>
      </c>
      <c r="U77" s="19" t="s">
        <v>64</v>
      </c>
      <c r="V77" s="19" t="s">
        <v>64</v>
      </c>
      <c r="W77" s="19" t="s">
        <v>64</v>
      </c>
      <c r="X77" s="19" t="s">
        <v>64</v>
      </c>
      <c r="Y77" s="19" t="s">
        <v>64</v>
      </c>
      <c r="Z77" s="19"/>
      <c r="AA77" s="19"/>
      <c r="AB77" s="19" t="s">
        <v>64</v>
      </c>
      <c r="AC77" s="19" t="s">
        <v>64</v>
      </c>
      <c r="AD77" s="19" t="s">
        <v>64</v>
      </c>
      <c r="AE77" s="19"/>
      <c r="AF77" s="19" t="s">
        <v>64</v>
      </c>
      <c r="AG77" s="19" t="s">
        <v>64</v>
      </c>
      <c r="AH77" s="19" t="s">
        <v>64</v>
      </c>
      <c r="AI77" s="19" t="s">
        <v>64</v>
      </c>
      <c r="AJ77" s="19" t="s">
        <v>64</v>
      </c>
      <c r="AK77" s="57"/>
      <c r="BD77" s="5" t="s">
        <v>27</v>
      </c>
      <c r="CC77">
        <f t="shared" si="15"/>
        <v>7.2999999999999901</v>
      </c>
      <c r="CE77" s="100">
        <f t="shared" si="16"/>
        <v>0</v>
      </c>
      <c r="CG77" s="100" t="str">
        <f t="shared" si="17"/>
        <v>NA</v>
      </c>
    </row>
    <row r="78" spans="1:85" ht="16.5" thickBot="1">
      <c r="A78" s="40">
        <v>44379</v>
      </c>
      <c r="B78" s="41" t="s">
        <v>77</v>
      </c>
      <c r="D78" s="78">
        <v>44522</v>
      </c>
      <c r="E78" s="76">
        <v>700</v>
      </c>
      <c r="F78">
        <v>5.6660000000000004</v>
      </c>
      <c r="G78" s="9" t="s">
        <v>212</v>
      </c>
      <c r="I78" s="5" t="s">
        <v>612</v>
      </c>
      <c r="J78" s="5" t="str">
        <f t="shared" si="10"/>
        <v>1W</v>
      </c>
      <c r="K78" s="5"/>
      <c r="L78" s="19" t="s">
        <v>64</v>
      </c>
      <c r="M78" s="19"/>
      <c r="N78" s="19" t="s">
        <v>64</v>
      </c>
      <c r="O78" s="19" t="s">
        <v>64</v>
      </c>
      <c r="P78" s="19" t="s">
        <v>64</v>
      </c>
      <c r="Q78" s="19" t="s">
        <v>64</v>
      </c>
      <c r="R78" s="19" t="s">
        <v>64</v>
      </c>
      <c r="S78" s="19"/>
      <c r="T78" s="19" t="s">
        <v>64</v>
      </c>
      <c r="U78" s="19" t="s">
        <v>64</v>
      </c>
      <c r="V78" s="19" t="s">
        <v>64</v>
      </c>
      <c r="W78" s="19" t="s">
        <v>64</v>
      </c>
      <c r="X78" s="19" t="s">
        <v>64</v>
      </c>
      <c r="Y78" s="19" t="s">
        <v>64</v>
      </c>
      <c r="Z78" s="19"/>
      <c r="AA78" s="19"/>
      <c r="AB78" s="19" t="s">
        <v>64</v>
      </c>
      <c r="AC78" s="19" t="s">
        <v>64</v>
      </c>
      <c r="AD78" s="19" t="s">
        <v>64</v>
      </c>
      <c r="AE78" s="19"/>
      <c r="AF78" s="19" t="s">
        <v>64</v>
      </c>
      <c r="AG78" s="19" t="s">
        <v>64</v>
      </c>
      <c r="AH78" s="19" t="s">
        <v>64</v>
      </c>
      <c r="AI78" s="19" t="s">
        <v>64</v>
      </c>
      <c r="AJ78" s="19" t="s">
        <v>227</v>
      </c>
      <c r="AK78" s="57"/>
      <c r="BD78" s="5" t="s">
        <v>27</v>
      </c>
      <c r="CC78">
        <f t="shared" si="15"/>
        <v>7.3999999999999897</v>
      </c>
      <c r="CE78" s="100">
        <f t="shared" si="16"/>
        <v>0</v>
      </c>
      <c r="CG78" s="100" t="str">
        <f t="shared" si="17"/>
        <v>NA</v>
      </c>
    </row>
    <row r="79" spans="1:85" ht="16.5" thickBot="1">
      <c r="A79" s="40">
        <v>44380</v>
      </c>
      <c r="B79" s="41" t="s">
        <v>77</v>
      </c>
      <c r="D79" s="78">
        <f>D78</f>
        <v>44522</v>
      </c>
      <c r="E79" s="76">
        <v>700</v>
      </c>
      <c r="F79">
        <f>5+9/60</f>
        <v>5.15</v>
      </c>
      <c r="G79" s="9" t="s">
        <v>213</v>
      </c>
      <c r="I79" s="5" t="s">
        <v>610</v>
      </c>
      <c r="J79" s="5" t="str">
        <f t="shared" si="10"/>
        <v>1C</v>
      </c>
      <c r="K79" s="5"/>
      <c r="L79" s="19" t="s">
        <v>64</v>
      </c>
      <c r="M79" s="19"/>
      <c r="N79" s="19" t="s">
        <v>64</v>
      </c>
      <c r="O79" s="19" t="s">
        <v>64</v>
      </c>
      <c r="P79" s="19" t="s">
        <v>64</v>
      </c>
      <c r="Q79" s="19" t="s">
        <v>64</v>
      </c>
      <c r="R79" s="19" t="s">
        <v>64</v>
      </c>
      <c r="S79" s="19"/>
      <c r="T79" s="19" t="s">
        <v>64</v>
      </c>
      <c r="U79" s="19" t="s">
        <v>64</v>
      </c>
      <c r="V79" s="19" t="s">
        <v>64</v>
      </c>
      <c r="W79" s="19" t="s">
        <v>64</v>
      </c>
      <c r="X79" s="19" t="s">
        <v>64</v>
      </c>
      <c r="Y79" s="19" t="s">
        <v>64</v>
      </c>
      <c r="Z79" s="19"/>
      <c r="AA79" s="19"/>
      <c r="AB79" s="19" t="s">
        <v>64</v>
      </c>
      <c r="AC79" s="19" t="s">
        <v>64</v>
      </c>
      <c r="AD79" s="19" t="s">
        <v>64</v>
      </c>
      <c r="AE79" s="19"/>
      <c r="AF79" s="19" t="s">
        <v>64</v>
      </c>
      <c r="AG79" s="19" t="s">
        <v>64</v>
      </c>
      <c r="AH79" s="19" t="s">
        <v>64</v>
      </c>
      <c r="AI79" s="19" t="s">
        <v>64</v>
      </c>
      <c r="AJ79" s="19" t="s">
        <v>64</v>
      </c>
      <c r="AK79" s="57"/>
      <c r="BD79" s="5" t="s">
        <v>27</v>
      </c>
    </row>
    <row r="80" spans="1:85" ht="16.5" thickBot="1">
      <c r="A80" s="40">
        <v>44382</v>
      </c>
      <c r="B80" s="41" t="s">
        <v>77</v>
      </c>
      <c r="D80" s="78">
        <f t="shared" ref="D80:D89" si="18">D79</f>
        <v>44522</v>
      </c>
      <c r="E80" s="76">
        <v>700</v>
      </c>
      <c r="F80">
        <f>3+25/60</f>
        <v>3.4166666666666665</v>
      </c>
      <c r="G80" s="9" t="s">
        <v>214</v>
      </c>
      <c r="I80" s="5" t="s">
        <v>610</v>
      </c>
      <c r="J80" s="5" t="str">
        <f t="shared" si="10"/>
        <v>1C</v>
      </c>
      <c r="K80" s="5"/>
      <c r="L80" s="19" t="s">
        <v>64</v>
      </c>
      <c r="M80" s="19"/>
      <c r="N80" s="19" t="s">
        <v>64</v>
      </c>
      <c r="O80" s="19" t="s">
        <v>64</v>
      </c>
      <c r="P80" s="19" t="s">
        <v>64</v>
      </c>
      <c r="Q80" s="19" t="s">
        <v>64</v>
      </c>
      <c r="R80" s="19" t="s">
        <v>64</v>
      </c>
      <c r="S80" s="19"/>
      <c r="T80" s="19" t="s">
        <v>64</v>
      </c>
      <c r="U80" s="19" t="s">
        <v>64</v>
      </c>
      <c r="V80" s="19" t="s">
        <v>64</v>
      </c>
      <c r="W80" s="19" t="s">
        <v>64</v>
      </c>
      <c r="X80" s="19" t="s">
        <v>64</v>
      </c>
      <c r="Y80" s="19" t="s">
        <v>64</v>
      </c>
      <c r="Z80" s="19"/>
      <c r="AA80" s="19"/>
      <c r="AB80" s="19" t="s">
        <v>64</v>
      </c>
      <c r="AC80" s="19" t="s">
        <v>64</v>
      </c>
      <c r="AD80" s="19" t="s">
        <v>64</v>
      </c>
      <c r="AE80" s="19"/>
      <c r="AF80" s="19" t="s">
        <v>64</v>
      </c>
      <c r="AG80" s="19" t="s">
        <v>64</v>
      </c>
      <c r="AH80" s="19" t="s">
        <v>64</v>
      </c>
      <c r="AI80" s="19" t="s">
        <v>64</v>
      </c>
      <c r="AJ80" s="19" t="s">
        <v>64</v>
      </c>
      <c r="AK80" s="57"/>
      <c r="BD80" s="5" t="s">
        <v>27</v>
      </c>
    </row>
    <row r="81" spans="1:56" ht="16.5" thickBot="1">
      <c r="A81" s="40">
        <v>44383</v>
      </c>
      <c r="B81" s="41" t="s">
        <v>77</v>
      </c>
      <c r="D81" s="78">
        <f t="shared" si="18"/>
        <v>44522</v>
      </c>
      <c r="E81" s="76">
        <v>700</v>
      </c>
      <c r="F81">
        <v>6</v>
      </c>
      <c r="G81" s="9" t="s">
        <v>215</v>
      </c>
      <c r="I81" s="5" t="s">
        <v>610</v>
      </c>
      <c r="J81" s="5" t="str">
        <f t="shared" si="10"/>
        <v>1C</v>
      </c>
      <c r="K81" s="5"/>
      <c r="L81" s="19" t="s">
        <v>64</v>
      </c>
      <c r="M81" s="19"/>
      <c r="N81" s="19" t="s">
        <v>64</v>
      </c>
      <c r="O81" s="19" t="s">
        <v>64</v>
      </c>
      <c r="P81" s="19" t="s">
        <v>64</v>
      </c>
      <c r="Q81" s="19" t="s">
        <v>64</v>
      </c>
      <c r="R81" s="19" t="s">
        <v>64</v>
      </c>
      <c r="S81" s="19"/>
      <c r="T81" s="19" t="s">
        <v>64</v>
      </c>
      <c r="U81" s="19" t="s">
        <v>64</v>
      </c>
      <c r="V81" s="19" t="s">
        <v>64</v>
      </c>
      <c r="W81" s="19" t="s">
        <v>64</v>
      </c>
      <c r="X81" s="19" t="s">
        <v>64</v>
      </c>
      <c r="Y81" s="19" t="s">
        <v>64</v>
      </c>
      <c r="Z81" s="19"/>
      <c r="AA81" s="19"/>
      <c r="AB81" s="19" t="s">
        <v>64</v>
      </c>
      <c r="AC81" s="19" t="s">
        <v>64</v>
      </c>
      <c r="AD81" s="19" t="s">
        <v>64</v>
      </c>
      <c r="AE81" s="19"/>
      <c r="AF81" s="19" t="s">
        <v>64</v>
      </c>
      <c r="AG81" s="19" t="s">
        <v>64</v>
      </c>
      <c r="AH81" s="19" t="s">
        <v>64</v>
      </c>
      <c r="AI81" s="19" t="s">
        <v>64</v>
      </c>
      <c r="AJ81" s="19" t="s">
        <v>64</v>
      </c>
      <c r="AK81" s="57"/>
      <c r="BD81" s="5" t="s">
        <v>27</v>
      </c>
    </row>
    <row r="82" spans="1:56" ht="16.5" thickBot="1">
      <c r="A82" s="40">
        <v>44384</v>
      </c>
      <c r="B82" s="41" t="s">
        <v>77</v>
      </c>
      <c r="D82" s="78">
        <f t="shared" si="18"/>
        <v>44522</v>
      </c>
      <c r="E82" s="76">
        <v>700</v>
      </c>
      <c r="F82">
        <f>2+27/60</f>
        <v>2.4500000000000002</v>
      </c>
      <c r="G82" s="9" t="s">
        <v>216</v>
      </c>
      <c r="I82" s="5" t="s">
        <v>610</v>
      </c>
      <c r="J82" s="5" t="str">
        <f t="shared" si="10"/>
        <v>1C</v>
      </c>
      <c r="K82" s="5"/>
      <c r="L82" s="19" t="s">
        <v>64</v>
      </c>
      <c r="M82" s="19"/>
      <c r="N82" s="19" t="s">
        <v>64</v>
      </c>
      <c r="O82" s="19" t="s">
        <v>64</v>
      </c>
      <c r="P82" s="19" t="s">
        <v>64</v>
      </c>
      <c r="Q82" s="19" t="s">
        <v>64</v>
      </c>
      <c r="R82" s="19" t="s">
        <v>64</v>
      </c>
      <c r="S82" s="19"/>
      <c r="T82" s="19" t="s">
        <v>64</v>
      </c>
      <c r="U82" s="19" t="s">
        <v>64</v>
      </c>
      <c r="V82" s="19" t="s">
        <v>64</v>
      </c>
      <c r="W82" s="19" t="s">
        <v>64</v>
      </c>
      <c r="X82" s="19" t="s">
        <v>64</v>
      </c>
      <c r="Y82" s="19" t="s">
        <v>64</v>
      </c>
      <c r="Z82" s="19"/>
      <c r="AA82" s="19"/>
      <c r="AB82" s="19" t="s">
        <v>64</v>
      </c>
      <c r="AC82" s="19" t="s">
        <v>64</v>
      </c>
      <c r="AD82" s="19" t="s">
        <v>64</v>
      </c>
      <c r="AE82" s="19"/>
      <c r="AF82" s="19" t="s">
        <v>64</v>
      </c>
      <c r="AG82" s="19" t="s">
        <v>64</v>
      </c>
      <c r="AH82" s="19" t="s">
        <v>64</v>
      </c>
      <c r="AI82" s="19" t="s">
        <v>64</v>
      </c>
      <c r="AJ82" s="19" t="s">
        <v>64</v>
      </c>
      <c r="AK82" s="57"/>
      <c r="BD82" s="5" t="s">
        <v>27</v>
      </c>
    </row>
    <row r="83" spans="1:56" ht="16.5" thickBot="1">
      <c r="A83" s="40">
        <v>44385</v>
      </c>
      <c r="B83" s="41" t="s">
        <v>77</v>
      </c>
      <c r="D83" s="78">
        <f t="shared" si="18"/>
        <v>44522</v>
      </c>
      <c r="E83" s="76">
        <v>700</v>
      </c>
      <c r="F83">
        <f>1+2/6</f>
        <v>1.3333333333333333</v>
      </c>
      <c r="G83" s="9" t="s">
        <v>217</v>
      </c>
      <c r="I83" s="5" t="s">
        <v>610</v>
      </c>
      <c r="J83" s="5" t="str">
        <f t="shared" ref="J83:J146" si="19">"1"&amp;I83</f>
        <v>1C</v>
      </c>
      <c r="K83" s="5"/>
      <c r="L83" s="19" t="s">
        <v>64</v>
      </c>
      <c r="M83" s="19"/>
      <c r="N83" s="19" t="s">
        <v>64</v>
      </c>
      <c r="O83" s="19" t="s">
        <v>64</v>
      </c>
      <c r="P83" s="19" t="s">
        <v>64</v>
      </c>
      <c r="Q83" s="19" t="s">
        <v>64</v>
      </c>
      <c r="R83" s="19" t="s">
        <v>64</v>
      </c>
      <c r="S83" s="19"/>
      <c r="T83" s="19" t="s">
        <v>64</v>
      </c>
      <c r="U83" s="19" t="s">
        <v>64</v>
      </c>
      <c r="V83" s="19" t="s">
        <v>64</v>
      </c>
      <c r="W83" s="19" t="s">
        <v>64</v>
      </c>
      <c r="X83" s="19" t="s">
        <v>64</v>
      </c>
      <c r="Y83" s="19" t="s">
        <v>64</v>
      </c>
      <c r="Z83" s="19"/>
      <c r="AA83" s="19"/>
      <c r="AB83" s="19" t="s">
        <v>64</v>
      </c>
      <c r="AC83" s="19" t="s">
        <v>64</v>
      </c>
      <c r="AD83" s="19" t="s">
        <v>64</v>
      </c>
      <c r="AE83" s="19"/>
      <c r="AF83" s="19" t="s">
        <v>64</v>
      </c>
      <c r="AG83" s="19" t="s">
        <v>64</v>
      </c>
      <c r="AH83" s="19" t="s">
        <v>64</v>
      </c>
      <c r="AI83" s="19" t="s">
        <v>64</v>
      </c>
      <c r="AJ83" s="19" t="s">
        <v>64</v>
      </c>
      <c r="AK83" s="57"/>
      <c r="BD83" s="5" t="s">
        <v>27</v>
      </c>
    </row>
    <row r="84" spans="1:56" ht="16.5" thickBot="1">
      <c r="A84" s="40">
        <v>44386</v>
      </c>
      <c r="B84" s="41" t="s">
        <v>77</v>
      </c>
      <c r="D84" s="78">
        <f t="shared" si="18"/>
        <v>44522</v>
      </c>
      <c r="E84" s="76">
        <v>700</v>
      </c>
      <c r="F84">
        <v>2.75</v>
      </c>
      <c r="G84" s="9" t="s">
        <v>218</v>
      </c>
      <c r="I84" s="5" t="s">
        <v>610</v>
      </c>
      <c r="J84" s="5" t="str">
        <f t="shared" si="19"/>
        <v>1C</v>
      </c>
      <c r="L84" s="19" t="s">
        <v>64</v>
      </c>
      <c r="M84" s="19"/>
      <c r="N84" s="19" t="s">
        <v>64</v>
      </c>
      <c r="O84" s="19" t="s">
        <v>64</v>
      </c>
      <c r="P84" s="19" t="s">
        <v>64</v>
      </c>
      <c r="Q84" s="19" t="s">
        <v>64</v>
      </c>
      <c r="R84" s="19" t="s">
        <v>64</v>
      </c>
      <c r="S84" s="19"/>
      <c r="T84" s="19" t="s">
        <v>64</v>
      </c>
      <c r="U84" s="19" t="s">
        <v>64</v>
      </c>
      <c r="V84" s="19" t="s">
        <v>64</v>
      </c>
      <c r="W84" s="19" t="s">
        <v>64</v>
      </c>
      <c r="X84" s="19" t="s">
        <v>64</v>
      </c>
      <c r="Y84" s="19" t="s">
        <v>64</v>
      </c>
      <c r="Z84" s="19"/>
      <c r="AA84" s="19"/>
      <c r="AB84" s="19" t="s">
        <v>64</v>
      </c>
      <c r="AC84" s="19" t="s">
        <v>64</v>
      </c>
      <c r="AD84" s="19" t="s">
        <v>64</v>
      </c>
      <c r="AE84" s="19"/>
      <c r="AF84" s="19" t="s">
        <v>64</v>
      </c>
      <c r="AG84" s="19" t="s">
        <v>64</v>
      </c>
      <c r="AH84" s="19" t="s">
        <v>64</v>
      </c>
      <c r="AI84" s="19" t="s">
        <v>64</v>
      </c>
      <c r="AJ84" s="19" t="s">
        <v>64</v>
      </c>
      <c r="BD84" s="5" t="s">
        <v>27</v>
      </c>
    </row>
    <row r="85" spans="1:56" ht="15" customHeight="1" thickBot="1">
      <c r="A85" s="40">
        <v>44387</v>
      </c>
      <c r="B85" s="41" t="s">
        <v>77</v>
      </c>
      <c r="D85" s="78">
        <f t="shared" si="18"/>
        <v>44522</v>
      </c>
      <c r="E85" s="76">
        <v>700</v>
      </c>
      <c r="F85">
        <v>1.75</v>
      </c>
      <c r="G85" s="9" t="s">
        <v>219</v>
      </c>
      <c r="I85" s="5" t="s">
        <v>612</v>
      </c>
      <c r="J85" s="5" t="str">
        <f t="shared" si="19"/>
        <v>1W</v>
      </c>
      <c r="K85" s="5"/>
      <c r="L85" s="19" t="s">
        <v>64</v>
      </c>
      <c r="M85" s="19"/>
      <c r="N85" s="19" t="s">
        <v>64</v>
      </c>
      <c r="O85" s="19" t="s">
        <v>64</v>
      </c>
      <c r="P85" s="19" t="s">
        <v>64</v>
      </c>
      <c r="Q85" s="19" t="s">
        <v>64</v>
      </c>
      <c r="R85" s="19" t="s">
        <v>64</v>
      </c>
      <c r="S85" s="19"/>
      <c r="T85" s="19" t="s">
        <v>64</v>
      </c>
      <c r="U85" s="19" t="s">
        <v>64</v>
      </c>
      <c r="V85" s="19" t="s">
        <v>64</v>
      </c>
      <c r="W85" s="19" t="s">
        <v>64</v>
      </c>
      <c r="X85" s="19" t="s">
        <v>64</v>
      </c>
      <c r="Y85" s="19" t="s">
        <v>64</v>
      </c>
      <c r="Z85" s="19"/>
      <c r="AA85" s="19"/>
      <c r="AB85" s="19" t="s">
        <v>64</v>
      </c>
      <c r="AC85" s="19" t="s">
        <v>64</v>
      </c>
      <c r="AD85" s="19" t="s">
        <v>64</v>
      </c>
      <c r="AE85" s="19" t="s">
        <v>67</v>
      </c>
      <c r="AF85" s="19" t="s">
        <v>64</v>
      </c>
      <c r="AG85" s="19" t="s">
        <v>64</v>
      </c>
      <c r="AH85" s="19" t="s">
        <v>64</v>
      </c>
      <c r="AI85" s="19" t="s">
        <v>64</v>
      </c>
      <c r="AJ85" s="19" t="s">
        <v>64</v>
      </c>
      <c r="AK85" s="57"/>
      <c r="AL85" s="106" t="s">
        <v>229</v>
      </c>
      <c r="BD85" s="5" t="s">
        <v>27</v>
      </c>
    </row>
    <row r="86" spans="1:56" ht="16.5" thickBot="1">
      <c r="A86" s="40">
        <v>44389</v>
      </c>
      <c r="B86" s="41" t="s">
        <v>77</v>
      </c>
      <c r="D86" s="78">
        <f t="shared" si="18"/>
        <v>44522</v>
      </c>
      <c r="E86" s="76">
        <v>700</v>
      </c>
      <c r="F86">
        <v>4.25</v>
      </c>
      <c r="G86" s="9" t="s">
        <v>220</v>
      </c>
      <c r="I86" s="5" t="s">
        <v>612</v>
      </c>
      <c r="J86" s="5" t="str">
        <f t="shared" si="19"/>
        <v>1W</v>
      </c>
      <c r="K86" s="5"/>
      <c r="L86" s="19" t="s">
        <v>64</v>
      </c>
      <c r="M86" s="19"/>
      <c r="N86" s="19" t="s">
        <v>64</v>
      </c>
      <c r="O86" s="19" t="s">
        <v>64</v>
      </c>
      <c r="P86" s="19" t="s">
        <v>64</v>
      </c>
      <c r="Q86" s="19" t="s">
        <v>64</v>
      </c>
      <c r="R86" s="19" t="s">
        <v>64</v>
      </c>
      <c r="S86" s="19"/>
      <c r="T86" s="19" t="s">
        <v>64</v>
      </c>
      <c r="U86" s="19" t="s">
        <v>64</v>
      </c>
      <c r="V86" s="19" t="s">
        <v>64</v>
      </c>
      <c r="W86" s="19" t="s">
        <v>64</v>
      </c>
      <c r="X86" s="19" t="s">
        <v>64</v>
      </c>
      <c r="Y86" s="19" t="s">
        <v>64</v>
      </c>
      <c r="Z86" s="19"/>
      <c r="AA86" s="19"/>
      <c r="AB86" s="19" t="s">
        <v>64</v>
      </c>
      <c r="AC86" s="19" t="s">
        <v>64</v>
      </c>
      <c r="AD86" s="19" t="s">
        <v>64</v>
      </c>
      <c r="AE86" s="19" t="s">
        <v>67</v>
      </c>
      <c r="AF86" s="19" t="s">
        <v>64</v>
      </c>
      <c r="AG86" s="19" t="s">
        <v>64</v>
      </c>
      <c r="AH86" s="19" t="s">
        <v>64</v>
      </c>
      <c r="AI86" s="19" t="s">
        <v>64</v>
      </c>
      <c r="AJ86" s="19" t="s">
        <v>64</v>
      </c>
    </row>
    <row r="87" spans="1:56" ht="16.5" thickBot="1">
      <c r="A87" s="40"/>
      <c r="B87" s="41"/>
      <c r="D87" s="78">
        <f t="shared" si="18"/>
        <v>44522</v>
      </c>
      <c r="E87" s="76">
        <v>700</v>
      </c>
      <c r="F87">
        <v>3.5</v>
      </c>
      <c r="G87" s="9" t="s">
        <v>221</v>
      </c>
      <c r="I87" s="5" t="s">
        <v>610</v>
      </c>
      <c r="J87" s="5" t="str">
        <f t="shared" si="19"/>
        <v>1C</v>
      </c>
      <c r="K87" s="5"/>
      <c r="L87" s="19" t="s">
        <v>64</v>
      </c>
      <c r="M87" s="19"/>
      <c r="N87" s="19" t="s">
        <v>64</v>
      </c>
      <c r="O87" s="19" t="s">
        <v>64</v>
      </c>
      <c r="P87" s="19" t="s">
        <v>64</v>
      </c>
      <c r="Q87" s="19" t="s">
        <v>64</v>
      </c>
      <c r="R87" s="19" t="s">
        <v>64</v>
      </c>
      <c r="S87" s="19"/>
      <c r="T87" s="19" t="s">
        <v>64</v>
      </c>
      <c r="U87" s="19" t="s">
        <v>64</v>
      </c>
      <c r="V87" s="19" t="s">
        <v>64</v>
      </c>
      <c r="W87" s="19" t="s">
        <v>64</v>
      </c>
      <c r="X87" s="19" t="s">
        <v>64</v>
      </c>
      <c r="Y87" s="19" t="s">
        <v>64</v>
      </c>
      <c r="Z87" s="19"/>
      <c r="AA87" s="19"/>
      <c r="AB87" s="19" t="s">
        <v>64</v>
      </c>
      <c r="AC87" s="19" t="s">
        <v>64</v>
      </c>
      <c r="AD87" s="19" t="s">
        <v>64</v>
      </c>
      <c r="AE87" s="19" t="s">
        <v>67</v>
      </c>
      <c r="AF87" s="19" t="s">
        <v>64</v>
      </c>
      <c r="AG87" s="19" t="s">
        <v>64</v>
      </c>
      <c r="AH87" s="19" t="s">
        <v>64</v>
      </c>
      <c r="AI87" s="19" t="s">
        <v>64</v>
      </c>
      <c r="AJ87" s="19" t="s">
        <v>64</v>
      </c>
      <c r="AK87" s="57"/>
      <c r="BD87" s="5" t="s">
        <v>27</v>
      </c>
    </row>
    <row r="88" spans="1:56" ht="16.5" thickBot="1">
      <c r="A88" s="40">
        <v>44390</v>
      </c>
      <c r="B88" s="41" t="s">
        <v>77</v>
      </c>
      <c r="D88" s="78">
        <f>D86</f>
        <v>44522</v>
      </c>
      <c r="E88" s="76">
        <v>700</v>
      </c>
      <c r="F88">
        <v>5.5</v>
      </c>
      <c r="G88" s="9" t="s">
        <v>222</v>
      </c>
      <c r="I88" s="5" t="s">
        <v>612</v>
      </c>
      <c r="J88" s="5" t="str">
        <f t="shared" si="19"/>
        <v>1W</v>
      </c>
      <c r="K88" s="5"/>
      <c r="L88" s="19" t="s">
        <v>64</v>
      </c>
      <c r="M88" s="19"/>
      <c r="N88" s="19" t="s">
        <v>64</v>
      </c>
      <c r="O88" s="19" t="s">
        <v>64</v>
      </c>
      <c r="P88" s="19" t="s">
        <v>64</v>
      </c>
      <c r="Q88" s="19" t="s">
        <v>64</v>
      </c>
      <c r="R88" s="19" t="s">
        <v>64</v>
      </c>
      <c r="S88" s="19"/>
      <c r="T88" s="19" t="s">
        <v>64</v>
      </c>
      <c r="U88" s="19" t="s">
        <v>64</v>
      </c>
      <c r="V88" s="19" t="s">
        <v>64</v>
      </c>
      <c r="W88" s="19" t="s">
        <v>64</v>
      </c>
      <c r="X88" s="19" t="s">
        <v>64</v>
      </c>
      <c r="Y88" s="19" t="s">
        <v>64</v>
      </c>
      <c r="Z88" s="19"/>
      <c r="AA88" s="19"/>
      <c r="AB88" s="19" t="s">
        <v>64</v>
      </c>
      <c r="AC88" s="19" t="s">
        <v>64</v>
      </c>
      <c r="AD88" s="19" t="s">
        <v>64</v>
      </c>
      <c r="AE88" s="19" t="s">
        <v>67</v>
      </c>
      <c r="AF88" s="19" t="s">
        <v>64</v>
      </c>
      <c r="AG88" s="19" t="s">
        <v>64</v>
      </c>
      <c r="AH88" s="19" t="s">
        <v>64</v>
      </c>
      <c r="AI88" s="19" t="s">
        <v>64</v>
      </c>
      <c r="AJ88" s="19" t="s">
        <v>64</v>
      </c>
      <c r="AK88" s="57" t="s">
        <v>230</v>
      </c>
      <c r="BD88" s="5" t="s">
        <v>27</v>
      </c>
    </row>
    <row r="89" spans="1:56" ht="16.5" thickBot="1">
      <c r="A89" s="40">
        <v>44391</v>
      </c>
      <c r="B89" s="41" t="s">
        <v>77</v>
      </c>
      <c r="D89" s="78">
        <f t="shared" si="18"/>
        <v>44522</v>
      </c>
      <c r="E89" s="76">
        <v>700</v>
      </c>
      <c r="F89">
        <f>1+41/60</f>
        <v>1.6833333333333333</v>
      </c>
      <c r="G89" s="9" t="s">
        <v>223</v>
      </c>
      <c r="I89" s="5" t="s">
        <v>610</v>
      </c>
      <c r="J89" s="5" t="str">
        <f t="shared" si="19"/>
        <v>1C</v>
      </c>
      <c r="K89" s="5"/>
      <c r="L89" s="19" t="s">
        <v>64</v>
      </c>
      <c r="M89" s="19"/>
      <c r="N89" s="19" t="s">
        <v>64</v>
      </c>
      <c r="O89" s="19" t="s">
        <v>64</v>
      </c>
      <c r="P89" s="19" t="s">
        <v>64</v>
      </c>
      <c r="Q89" s="19" t="s">
        <v>64</v>
      </c>
      <c r="R89" s="19" t="s">
        <v>64</v>
      </c>
      <c r="S89" s="19"/>
      <c r="T89" s="19" t="s">
        <v>64</v>
      </c>
      <c r="U89" s="19" t="s">
        <v>64</v>
      </c>
      <c r="V89" s="19" t="s">
        <v>64</v>
      </c>
      <c r="W89" s="19" t="s">
        <v>64</v>
      </c>
      <c r="X89" s="19" t="s">
        <v>64</v>
      </c>
      <c r="Y89" s="19" t="s">
        <v>64</v>
      </c>
      <c r="Z89" s="19"/>
      <c r="AA89" s="19"/>
      <c r="AB89" s="19" t="s">
        <v>64</v>
      </c>
      <c r="AC89" s="19" t="s">
        <v>64</v>
      </c>
      <c r="AD89" s="19" t="s">
        <v>64</v>
      </c>
      <c r="AE89" s="19" t="s">
        <v>67</v>
      </c>
      <c r="AF89" s="19" t="s">
        <v>64</v>
      </c>
      <c r="AG89" s="19" t="s">
        <v>64</v>
      </c>
      <c r="AH89" s="19" t="s">
        <v>64</v>
      </c>
      <c r="AI89" s="19" t="s">
        <v>64</v>
      </c>
      <c r="AJ89" s="19" t="s">
        <v>64</v>
      </c>
      <c r="BD89" s="5" t="s">
        <v>27</v>
      </c>
    </row>
    <row r="90" spans="1:56" ht="16.5" thickBot="1">
      <c r="A90" s="40">
        <v>44393</v>
      </c>
      <c r="B90" s="41" t="s">
        <v>77</v>
      </c>
      <c r="D90" s="78">
        <v>44523</v>
      </c>
      <c r="E90" s="76">
        <v>700</v>
      </c>
      <c r="F90">
        <f>6.75</f>
        <v>6.75</v>
      </c>
      <c r="G90" s="9" t="s">
        <v>224</v>
      </c>
      <c r="I90" s="5" t="s">
        <v>612</v>
      </c>
      <c r="J90" s="5" t="str">
        <f t="shared" si="19"/>
        <v>1W</v>
      </c>
      <c r="K90" s="5"/>
      <c r="L90" s="19" t="s">
        <v>64</v>
      </c>
      <c r="M90" s="19"/>
      <c r="N90" s="19" t="s">
        <v>64</v>
      </c>
      <c r="O90" s="19" t="s">
        <v>64</v>
      </c>
      <c r="P90" s="19" t="s">
        <v>64</v>
      </c>
      <c r="Q90" s="19" t="s">
        <v>67</v>
      </c>
      <c r="R90" s="19" t="s">
        <v>64</v>
      </c>
      <c r="S90" s="19"/>
      <c r="T90" s="19" t="s">
        <v>64</v>
      </c>
      <c r="U90" s="19" t="s">
        <v>231</v>
      </c>
      <c r="V90" s="19" t="s">
        <v>64</v>
      </c>
      <c r="W90" s="19" t="s">
        <v>64</v>
      </c>
      <c r="X90" s="19" t="s">
        <v>64</v>
      </c>
      <c r="Y90" s="19" t="s">
        <v>64</v>
      </c>
      <c r="Z90" s="19"/>
      <c r="AA90" s="19"/>
      <c r="AB90" s="19" t="s">
        <v>64</v>
      </c>
      <c r="AC90" s="19" t="s">
        <v>64</v>
      </c>
      <c r="AD90" s="19" t="s">
        <v>64</v>
      </c>
      <c r="AE90" s="19" t="s">
        <v>64</v>
      </c>
      <c r="AF90" s="19" t="s">
        <v>64</v>
      </c>
      <c r="AG90" s="19" t="s">
        <v>64</v>
      </c>
      <c r="AH90" s="19" t="s">
        <v>64</v>
      </c>
      <c r="AI90" s="19" t="s">
        <v>64</v>
      </c>
      <c r="AJ90" s="19" t="s">
        <v>64</v>
      </c>
      <c r="AK90" s="57"/>
      <c r="AL90" s="106" t="s">
        <v>232</v>
      </c>
      <c r="BD90" s="5" t="s">
        <v>27</v>
      </c>
    </row>
    <row r="91" spans="1:56" ht="16.5" thickBot="1">
      <c r="A91" s="40">
        <v>44394</v>
      </c>
      <c r="B91" s="41" t="s">
        <v>77</v>
      </c>
      <c r="D91" s="78">
        <v>44523</v>
      </c>
      <c r="E91" s="76">
        <v>700</v>
      </c>
      <c r="F91">
        <f>6.75</f>
        <v>6.75</v>
      </c>
      <c r="G91" s="9" t="s">
        <v>225</v>
      </c>
      <c r="I91" s="5" t="s">
        <v>612</v>
      </c>
      <c r="J91" s="5" t="str">
        <f t="shared" si="19"/>
        <v>1W</v>
      </c>
      <c r="K91" s="5"/>
      <c r="L91" s="19" t="s">
        <v>64</v>
      </c>
      <c r="M91" s="19" t="s">
        <v>64</v>
      </c>
      <c r="N91" s="19" t="s">
        <v>64</v>
      </c>
      <c r="O91" s="19" t="s">
        <v>64</v>
      </c>
      <c r="P91" s="19" t="s">
        <v>64</v>
      </c>
      <c r="Q91" s="19" t="s">
        <v>64</v>
      </c>
      <c r="R91" s="19" t="s">
        <v>64</v>
      </c>
      <c r="S91" s="19"/>
      <c r="T91" s="19" t="s">
        <v>64</v>
      </c>
      <c r="U91" s="19" t="s">
        <v>64</v>
      </c>
      <c r="V91" s="19" t="s">
        <v>64</v>
      </c>
      <c r="W91" s="19" t="s">
        <v>64</v>
      </c>
      <c r="X91" s="19" t="s">
        <v>64</v>
      </c>
      <c r="Y91" s="19" t="s">
        <v>64</v>
      </c>
      <c r="Z91" s="19"/>
      <c r="AA91" s="19"/>
      <c r="AB91" s="19" t="s">
        <v>64</v>
      </c>
      <c r="AC91" s="19" t="s">
        <v>64</v>
      </c>
      <c r="AD91" s="19" t="s">
        <v>64</v>
      </c>
      <c r="AE91" s="19" t="s">
        <v>64</v>
      </c>
      <c r="AF91" s="19" t="s">
        <v>64</v>
      </c>
      <c r="AG91" s="19" t="s">
        <v>64</v>
      </c>
      <c r="AH91" s="19" t="s">
        <v>64</v>
      </c>
      <c r="AI91" s="19" t="s">
        <v>67</v>
      </c>
      <c r="AJ91" s="19" t="s">
        <v>67</v>
      </c>
      <c r="AK91" s="57"/>
      <c r="AL91" s="106" t="s">
        <v>233</v>
      </c>
      <c r="BD91" s="5" t="s">
        <v>27</v>
      </c>
    </row>
    <row r="92" spans="1:56" ht="16.5" thickBot="1">
      <c r="A92" s="40">
        <v>44396</v>
      </c>
      <c r="B92" s="41" t="s">
        <v>77</v>
      </c>
      <c r="D92" s="78">
        <v>44523</v>
      </c>
      <c r="E92" s="76">
        <v>700</v>
      </c>
      <c r="F92">
        <f>3+1/60</f>
        <v>3.0166666666666666</v>
      </c>
      <c r="G92" s="9" t="s">
        <v>226</v>
      </c>
      <c r="I92" s="5" t="s">
        <v>610</v>
      </c>
      <c r="J92" s="5" t="str">
        <f t="shared" si="19"/>
        <v>1C</v>
      </c>
      <c r="K92" s="5"/>
      <c r="L92" s="19" t="s">
        <v>64</v>
      </c>
      <c r="M92" s="19" t="s">
        <v>64</v>
      </c>
      <c r="N92" s="19" t="s">
        <v>64</v>
      </c>
      <c r="O92" s="19" t="s">
        <v>64</v>
      </c>
      <c r="P92" s="19" t="s">
        <v>64</v>
      </c>
      <c r="Q92" s="19" t="s">
        <v>64</v>
      </c>
      <c r="R92" s="19" t="s">
        <v>64</v>
      </c>
      <c r="S92" s="19"/>
      <c r="T92" s="19" t="s">
        <v>64</v>
      </c>
      <c r="U92" s="19" t="s">
        <v>64</v>
      </c>
      <c r="V92" s="19" t="s">
        <v>64</v>
      </c>
      <c r="W92" s="19" t="s">
        <v>64</v>
      </c>
      <c r="X92" s="19" t="s">
        <v>64</v>
      </c>
      <c r="Y92" s="19" t="s">
        <v>64</v>
      </c>
      <c r="Z92" s="19"/>
      <c r="AA92" s="19"/>
      <c r="AB92" s="19" t="s">
        <v>64</v>
      </c>
      <c r="AC92" s="19" t="s">
        <v>64</v>
      </c>
      <c r="AD92" s="19" t="s">
        <v>64</v>
      </c>
      <c r="AE92" s="19" t="s">
        <v>64</v>
      </c>
      <c r="AF92" s="19" t="s">
        <v>64</v>
      </c>
      <c r="AG92" s="19" t="s">
        <v>64</v>
      </c>
      <c r="AH92" s="19" t="s">
        <v>64</v>
      </c>
      <c r="AI92" s="19" t="s">
        <v>64</v>
      </c>
      <c r="AJ92" s="19" t="s">
        <v>64</v>
      </c>
      <c r="AK92" s="57"/>
      <c r="BD92" s="5" t="s">
        <v>27</v>
      </c>
    </row>
    <row r="93" spans="1:56" ht="16.5" thickBot="1">
      <c r="A93" s="40">
        <v>44398</v>
      </c>
      <c r="B93" s="41" t="s">
        <v>77</v>
      </c>
      <c r="D93" s="78">
        <v>44530</v>
      </c>
      <c r="E93" s="76">
        <v>700</v>
      </c>
      <c r="F93">
        <v>6</v>
      </c>
      <c r="G93" s="9" t="s">
        <v>234</v>
      </c>
      <c r="I93" s="5" t="s">
        <v>612</v>
      </c>
      <c r="J93" s="5" t="str">
        <f t="shared" si="19"/>
        <v>1W</v>
      </c>
      <c r="K93" s="5"/>
      <c r="L93" s="19" t="s">
        <v>64</v>
      </c>
      <c r="M93" s="19" t="s">
        <v>64</v>
      </c>
      <c r="N93" s="19" t="s">
        <v>64</v>
      </c>
      <c r="O93" s="19" t="s">
        <v>64</v>
      </c>
      <c r="P93" s="19" t="s">
        <v>64</v>
      </c>
      <c r="Q93" s="19" t="s">
        <v>64</v>
      </c>
      <c r="R93" s="19" t="s">
        <v>64</v>
      </c>
      <c r="S93" s="19"/>
      <c r="T93" s="19" t="s">
        <v>64</v>
      </c>
      <c r="U93" s="19" t="s">
        <v>64</v>
      </c>
      <c r="V93" s="19" t="s">
        <v>64</v>
      </c>
      <c r="W93" s="19" t="s">
        <v>64</v>
      </c>
      <c r="X93" s="19" t="s">
        <v>64</v>
      </c>
      <c r="Y93" s="19" t="s">
        <v>64</v>
      </c>
      <c r="Z93" s="19"/>
      <c r="AA93" s="19"/>
      <c r="AB93" s="19" t="s">
        <v>64</v>
      </c>
      <c r="AC93" s="19" t="s">
        <v>64</v>
      </c>
      <c r="AD93" s="19" t="s">
        <v>64</v>
      </c>
      <c r="AE93" s="19" t="s">
        <v>64</v>
      </c>
      <c r="AF93" s="19" t="s">
        <v>64</v>
      </c>
      <c r="AG93" s="19" t="s">
        <v>64</v>
      </c>
      <c r="AH93" s="19" t="s">
        <v>64</v>
      </c>
      <c r="AI93" s="19" t="s">
        <v>64</v>
      </c>
      <c r="AJ93" s="19" t="s">
        <v>64</v>
      </c>
      <c r="AK93" s="57"/>
      <c r="AL93" s="106" t="s">
        <v>251</v>
      </c>
      <c r="BD93" s="5" t="s">
        <v>27</v>
      </c>
    </row>
    <row r="94" spans="1:56" ht="16.5" thickBot="1">
      <c r="A94" s="40">
        <v>44399</v>
      </c>
      <c r="B94" s="41" t="s">
        <v>77</v>
      </c>
      <c r="D94" s="78">
        <v>44530</v>
      </c>
      <c r="E94" s="76">
        <v>700</v>
      </c>
      <c r="F94">
        <f>2+9/60</f>
        <v>2.15</v>
      </c>
      <c r="G94" s="9" t="s">
        <v>235</v>
      </c>
      <c r="I94" s="5" t="s">
        <v>610</v>
      </c>
      <c r="J94" s="5" t="str">
        <f t="shared" si="19"/>
        <v>1C</v>
      </c>
      <c r="K94" s="5"/>
      <c r="L94" s="19" t="s">
        <v>64</v>
      </c>
      <c r="M94" s="19" t="s">
        <v>64</v>
      </c>
      <c r="N94" s="19" t="s">
        <v>64</v>
      </c>
      <c r="O94" s="19" t="s">
        <v>64</v>
      </c>
      <c r="P94" s="19" t="s">
        <v>64</v>
      </c>
      <c r="Q94" s="19" t="s">
        <v>64</v>
      </c>
      <c r="R94" s="19" t="s">
        <v>64</v>
      </c>
      <c r="S94" s="19"/>
      <c r="T94" s="19" t="s">
        <v>64</v>
      </c>
      <c r="U94" s="19" t="s">
        <v>64</v>
      </c>
      <c r="V94" s="19" t="s">
        <v>64</v>
      </c>
      <c r="W94" s="19" t="s">
        <v>64</v>
      </c>
      <c r="X94" s="19" t="s">
        <v>64</v>
      </c>
      <c r="Y94" s="19" t="s">
        <v>64</v>
      </c>
      <c r="Z94" s="19"/>
      <c r="AA94" s="19"/>
      <c r="AB94" s="19" t="s">
        <v>64</v>
      </c>
      <c r="AC94" s="19" t="s">
        <v>64</v>
      </c>
      <c r="AD94" s="19" t="s">
        <v>64</v>
      </c>
      <c r="AE94" s="19" t="s">
        <v>64</v>
      </c>
      <c r="AF94" s="19" t="s">
        <v>64</v>
      </c>
      <c r="AG94" s="19" t="s">
        <v>64</v>
      </c>
      <c r="AH94" s="19" t="s">
        <v>64</v>
      </c>
      <c r="AI94" s="19" t="s">
        <v>64</v>
      </c>
      <c r="AJ94" s="19" t="s">
        <v>64</v>
      </c>
      <c r="AK94" s="57"/>
      <c r="AL94" s="107" t="s">
        <v>252</v>
      </c>
      <c r="BD94" s="5" t="s">
        <v>27</v>
      </c>
    </row>
    <row r="95" spans="1:56" ht="16.5" thickBot="1">
      <c r="A95" s="40">
        <v>44400</v>
      </c>
      <c r="B95" s="41" t="s">
        <v>77</v>
      </c>
      <c r="D95" s="78">
        <v>44530</v>
      </c>
      <c r="E95" s="76">
        <v>700</v>
      </c>
      <c r="F95">
        <f>2+9/60</f>
        <v>2.15</v>
      </c>
      <c r="G95" s="9" t="s">
        <v>236</v>
      </c>
      <c r="I95" s="5" t="s">
        <v>612</v>
      </c>
      <c r="J95" s="5" t="str">
        <f t="shared" si="19"/>
        <v>1W</v>
      </c>
      <c r="K95" s="5"/>
      <c r="L95" s="19" t="s">
        <v>64</v>
      </c>
      <c r="M95" s="19" t="s">
        <v>64</v>
      </c>
      <c r="N95" s="19" t="s">
        <v>64</v>
      </c>
      <c r="O95" s="19" t="s">
        <v>64</v>
      </c>
      <c r="P95" s="19" t="s">
        <v>64</v>
      </c>
      <c r="Q95" s="19" t="s">
        <v>64</v>
      </c>
      <c r="R95" s="19" t="s">
        <v>64</v>
      </c>
      <c r="S95" s="19"/>
      <c r="T95" s="19" t="s">
        <v>64</v>
      </c>
      <c r="U95" s="19" t="s">
        <v>64</v>
      </c>
      <c r="V95" s="19" t="s">
        <v>64</v>
      </c>
      <c r="W95" s="19" t="s">
        <v>64</v>
      </c>
      <c r="X95" s="19" t="s">
        <v>64</v>
      </c>
      <c r="Y95" s="19" t="s">
        <v>64</v>
      </c>
      <c r="Z95" s="19"/>
      <c r="AA95" s="19"/>
      <c r="AB95" s="19" t="s">
        <v>64</v>
      </c>
      <c r="AC95" s="19" t="s">
        <v>64</v>
      </c>
      <c r="AD95" s="19" t="s">
        <v>64</v>
      </c>
      <c r="AE95" s="19" t="s">
        <v>64</v>
      </c>
      <c r="AF95" s="19" t="s">
        <v>64</v>
      </c>
      <c r="AG95" s="19" t="s">
        <v>64</v>
      </c>
      <c r="AH95" s="19" t="s">
        <v>64</v>
      </c>
      <c r="AI95" s="19" t="s">
        <v>64</v>
      </c>
      <c r="AJ95" s="19" t="s">
        <v>64</v>
      </c>
      <c r="AK95" s="79" t="s">
        <v>254</v>
      </c>
      <c r="AL95" s="106" t="s">
        <v>253</v>
      </c>
      <c r="BD95" s="5" t="s">
        <v>27</v>
      </c>
    </row>
    <row r="96" spans="1:56" ht="16.5" thickBot="1">
      <c r="A96" s="40">
        <v>44401</v>
      </c>
      <c r="B96" s="41" t="s">
        <v>77</v>
      </c>
      <c r="D96" s="78">
        <v>44530</v>
      </c>
      <c r="E96" s="76">
        <v>700</v>
      </c>
      <c r="F96">
        <v>4</v>
      </c>
      <c r="G96" s="9" t="s">
        <v>237</v>
      </c>
      <c r="I96" s="5" t="s">
        <v>612</v>
      </c>
      <c r="J96" s="5" t="str">
        <f t="shared" si="19"/>
        <v>1W</v>
      </c>
      <c r="K96" s="5"/>
      <c r="L96" s="19" t="s">
        <v>64</v>
      </c>
      <c r="M96" s="19" t="s">
        <v>64</v>
      </c>
      <c r="N96" s="19" t="s">
        <v>64</v>
      </c>
      <c r="O96" s="19" t="s">
        <v>64</v>
      </c>
      <c r="P96" s="19" t="s">
        <v>64</v>
      </c>
      <c r="Q96" s="19" t="s">
        <v>64</v>
      </c>
      <c r="R96" s="19" t="s">
        <v>64</v>
      </c>
      <c r="S96" s="19"/>
      <c r="T96" s="19" t="s">
        <v>64</v>
      </c>
      <c r="U96" s="19" t="s">
        <v>64</v>
      </c>
      <c r="V96" s="19" t="s">
        <v>64</v>
      </c>
      <c r="W96" s="19" t="s">
        <v>64</v>
      </c>
      <c r="X96" s="19" t="s">
        <v>67</v>
      </c>
      <c r="Y96" s="19" t="s">
        <v>64</v>
      </c>
      <c r="Z96" s="19"/>
      <c r="AA96" s="19" t="s">
        <v>64</v>
      </c>
      <c r="AB96" s="19" t="s">
        <v>64</v>
      </c>
      <c r="AC96" s="19" t="s">
        <v>64</v>
      </c>
      <c r="AD96" s="19" t="s">
        <v>64</v>
      </c>
      <c r="AE96" s="19" t="s">
        <v>64</v>
      </c>
      <c r="AF96" s="19" t="s">
        <v>64</v>
      </c>
      <c r="AG96" s="19" t="s">
        <v>64</v>
      </c>
      <c r="AH96" s="19" t="s">
        <v>64</v>
      </c>
      <c r="AI96" s="19" t="s">
        <v>64</v>
      </c>
      <c r="AJ96" s="19" t="s">
        <v>64</v>
      </c>
      <c r="AK96" s="79" t="s">
        <v>255</v>
      </c>
      <c r="AL96" s="106"/>
      <c r="BD96" s="5" t="s">
        <v>27</v>
      </c>
    </row>
    <row r="97" spans="1:56" ht="16.5" thickBot="1">
      <c r="A97" s="40">
        <v>44403</v>
      </c>
      <c r="B97" s="41" t="s">
        <v>77</v>
      </c>
      <c r="D97" s="78">
        <v>44543</v>
      </c>
      <c r="E97" s="76">
        <v>700</v>
      </c>
      <c r="F97">
        <v>4</v>
      </c>
      <c r="G97" s="9" t="s">
        <v>238</v>
      </c>
      <c r="I97" s="5" t="s">
        <v>612</v>
      </c>
      <c r="J97" s="5" t="str">
        <f t="shared" si="19"/>
        <v>1W</v>
      </c>
      <c r="K97" s="5"/>
      <c r="L97" s="19" t="s">
        <v>64</v>
      </c>
      <c r="M97" s="19" t="s">
        <v>64</v>
      </c>
      <c r="N97" s="19" t="s">
        <v>64</v>
      </c>
      <c r="O97" s="19" t="s">
        <v>64</v>
      </c>
      <c r="P97" s="19" t="s">
        <v>64</v>
      </c>
      <c r="Q97" s="19" t="s">
        <v>64</v>
      </c>
      <c r="R97" s="19" t="s">
        <v>64</v>
      </c>
      <c r="S97" s="19" t="s">
        <v>64</v>
      </c>
      <c r="T97" s="19" t="s">
        <v>64</v>
      </c>
      <c r="U97" s="19" t="s">
        <v>67</v>
      </c>
      <c r="V97" s="19" t="s">
        <v>64</v>
      </c>
      <c r="W97" s="19" t="s">
        <v>64</v>
      </c>
      <c r="X97" s="19" t="s">
        <v>64</v>
      </c>
      <c r="Y97" s="19" t="s">
        <v>64</v>
      </c>
      <c r="Z97" s="19"/>
      <c r="AA97" s="19" t="s">
        <v>64</v>
      </c>
      <c r="AB97" s="19" t="s">
        <v>64</v>
      </c>
      <c r="AC97" s="19" t="s">
        <v>67</v>
      </c>
      <c r="AD97" s="19" t="s">
        <v>64</v>
      </c>
      <c r="AE97" s="19" t="s">
        <v>64</v>
      </c>
      <c r="AF97" s="19" t="s">
        <v>64</v>
      </c>
      <c r="AG97" s="19" t="s">
        <v>64</v>
      </c>
      <c r="AH97" s="19" t="s">
        <v>64</v>
      </c>
      <c r="AI97" s="19" t="s">
        <v>64</v>
      </c>
      <c r="AJ97" s="19" t="s">
        <v>67</v>
      </c>
      <c r="AK97" s="57" t="s">
        <v>286</v>
      </c>
      <c r="BD97" s="5" t="s">
        <v>27</v>
      </c>
    </row>
    <row r="98" spans="1:56" ht="16.5" thickBot="1">
      <c r="A98" s="40">
        <v>44404</v>
      </c>
      <c r="B98" s="41" t="s">
        <v>77</v>
      </c>
      <c r="D98" s="78">
        <v>44543</v>
      </c>
      <c r="E98" s="76">
        <v>700</v>
      </c>
      <c r="F98">
        <f>3+41/60</f>
        <v>3.6833333333333336</v>
      </c>
      <c r="G98" s="9" t="s">
        <v>239</v>
      </c>
      <c r="I98" s="5" t="s">
        <v>610</v>
      </c>
      <c r="J98" s="5" t="str">
        <f t="shared" si="19"/>
        <v>1C</v>
      </c>
      <c r="K98" s="5"/>
      <c r="L98" s="19" t="s">
        <v>64</v>
      </c>
      <c r="M98" s="19" t="s">
        <v>64</v>
      </c>
      <c r="N98" s="19" t="s">
        <v>64</v>
      </c>
      <c r="O98" s="19" t="s">
        <v>64</v>
      </c>
      <c r="P98" s="19" t="s">
        <v>64</v>
      </c>
      <c r="Q98" s="19" t="s">
        <v>64</v>
      </c>
      <c r="R98" s="19" t="s">
        <v>64</v>
      </c>
      <c r="S98" s="19" t="s">
        <v>64</v>
      </c>
      <c r="T98" s="19" t="s">
        <v>64</v>
      </c>
      <c r="U98" s="19" t="s">
        <v>64</v>
      </c>
      <c r="V98" s="19" t="s">
        <v>64</v>
      </c>
      <c r="W98" s="19" t="s">
        <v>64</v>
      </c>
      <c r="X98" s="19" t="s">
        <v>64</v>
      </c>
      <c r="Y98" s="19" t="s">
        <v>64</v>
      </c>
      <c r="Z98" s="19"/>
      <c r="AA98" s="19" t="s">
        <v>64</v>
      </c>
      <c r="AB98" s="19" t="s">
        <v>64</v>
      </c>
      <c r="AC98" s="19" t="s">
        <v>64</v>
      </c>
      <c r="AD98" s="19" t="s">
        <v>64</v>
      </c>
      <c r="AE98" s="19" t="s">
        <v>64</v>
      </c>
      <c r="AF98" s="19" t="s">
        <v>64</v>
      </c>
      <c r="AG98" s="19" t="s">
        <v>64</v>
      </c>
      <c r="AH98" s="19" t="s">
        <v>64</v>
      </c>
      <c r="AI98" s="19" t="s">
        <v>64</v>
      </c>
      <c r="AJ98" s="19" t="s">
        <v>64</v>
      </c>
      <c r="AK98" s="19" t="s">
        <v>64</v>
      </c>
      <c r="AL98" s="106" t="s">
        <v>64</v>
      </c>
      <c r="BD98" s="5" t="s">
        <v>27</v>
      </c>
    </row>
    <row r="99" spans="1:56" ht="16.5" thickBot="1">
      <c r="A99" s="40">
        <v>44405</v>
      </c>
      <c r="B99" s="41" t="s">
        <v>77</v>
      </c>
      <c r="D99" s="78">
        <v>44543</v>
      </c>
      <c r="E99" s="76">
        <v>700</v>
      </c>
      <c r="F99">
        <v>4.5</v>
      </c>
      <c r="G99" s="9" t="s">
        <v>240</v>
      </c>
      <c r="I99" s="5" t="s">
        <v>610</v>
      </c>
      <c r="J99" s="5" t="str">
        <f t="shared" si="19"/>
        <v>1C</v>
      </c>
      <c r="K99" s="5"/>
      <c r="L99" s="19" t="s">
        <v>64</v>
      </c>
      <c r="M99" s="19" t="s">
        <v>64</v>
      </c>
      <c r="N99" s="19" t="s">
        <v>64</v>
      </c>
      <c r="O99" s="19" t="s">
        <v>64</v>
      </c>
      <c r="P99" s="19" t="s">
        <v>64</v>
      </c>
      <c r="Q99" s="19" t="s">
        <v>64</v>
      </c>
      <c r="R99" s="19" t="s">
        <v>64</v>
      </c>
      <c r="S99" s="19" t="s">
        <v>64</v>
      </c>
      <c r="T99" s="19" t="s">
        <v>64</v>
      </c>
      <c r="U99" s="19" t="s">
        <v>64</v>
      </c>
      <c r="V99" s="19" t="s">
        <v>64</v>
      </c>
      <c r="W99" s="19" t="s">
        <v>64</v>
      </c>
      <c r="X99" s="19" t="s">
        <v>64</v>
      </c>
      <c r="Y99" s="19" t="s">
        <v>64</v>
      </c>
      <c r="Z99" s="19"/>
      <c r="AA99" s="19" t="s">
        <v>64</v>
      </c>
      <c r="AB99" s="19" t="s">
        <v>64</v>
      </c>
      <c r="AC99" s="19" t="s">
        <v>64</v>
      </c>
      <c r="AD99" s="19" t="s">
        <v>64</v>
      </c>
      <c r="AE99" s="19" t="s">
        <v>64</v>
      </c>
      <c r="AF99" s="19" t="s">
        <v>64</v>
      </c>
      <c r="AG99" s="19" t="s">
        <v>64</v>
      </c>
      <c r="AH99" s="19" t="s">
        <v>64</v>
      </c>
      <c r="AI99" s="19" t="s">
        <v>64</v>
      </c>
      <c r="AJ99" s="19" t="s">
        <v>64</v>
      </c>
      <c r="AK99" s="19"/>
      <c r="AL99" s="106"/>
      <c r="BD99" s="5" t="s">
        <v>27</v>
      </c>
    </row>
    <row r="100" spans="1:56" ht="16.5" thickBot="1">
      <c r="A100" s="40">
        <v>44406</v>
      </c>
      <c r="B100" s="41" t="s">
        <v>77</v>
      </c>
      <c r="D100" s="78">
        <v>44543</v>
      </c>
      <c r="E100" s="76">
        <v>700</v>
      </c>
      <c r="F100">
        <f>5+5/6</f>
        <v>5.833333333333333</v>
      </c>
      <c r="G100" s="9" t="s">
        <v>241</v>
      </c>
      <c r="I100" s="5" t="s">
        <v>610</v>
      </c>
      <c r="J100" s="5" t="str">
        <f t="shared" si="19"/>
        <v>1C</v>
      </c>
      <c r="K100" s="5"/>
      <c r="L100" s="19" t="s">
        <v>64</v>
      </c>
      <c r="M100" s="19" t="s">
        <v>64</v>
      </c>
      <c r="N100" s="19" t="s">
        <v>64</v>
      </c>
      <c r="O100" s="19" t="s">
        <v>64</v>
      </c>
      <c r="P100" s="19" t="s">
        <v>64</v>
      </c>
      <c r="Q100" s="19" t="s">
        <v>64</v>
      </c>
      <c r="R100" s="19" t="s">
        <v>64</v>
      </c>
      <c r="S100" s="19" t="s">
        <v>64</v>
      </c>
      <c r="T100" s="19" t="s">
        <v>64</v>
      </c>
      <c r="U100" s="19" t="s">
        <v>64</v>
      </c>
      <c r="V100" s="19" t="s">
        <v>64</v>
      </c>
      <c r="W100" s="19" t="s">
        <v>64</v>
      </c>
      <c r="X100" s="19" t="s">
        <v>64</v>
      </c>
      <c r="Y100" s="19" t="s">
        <v>64</v>
      </c>
      <c r="Z100" s="19"/>
      <c r="AA100" s="19" t="s">
        <v>64</v>
      </c>
      <c r="AB100" s="19" t="s">
        <v>64</v>
      </c>
      <c r="AC100" s="19" t="s">
        <v>64</v>
      </c>
      <c r="AD100" s="19" t="s">
        <v>64</v>
      </c>
      <c r="AE100" s="19" t="s">
        <v>64</v>
      </c>
      <c r="AF100" s="19" t="s">
        <v>64</v>
      </c>
      <c r="AG100" s="19" t="s">
        <v>64</v>
      </c>
      <c r="AH100" s="19" t="s">
        <v>64</v>
      </c>
      <c r="AI100" s="19" t="s">
        <v>64</v>
      </c>
      <c r="AJ100" s="19" t="s">
        <v>64</v>
      </c>
      <c r="AK100" s="19"/>
      <c r="AL100" s="106"/>
      <c r="BD100" s="5" t="s">
        <v>27</v>
      </c>
    </row>
    <row r="101" spans="1:56" ht="16.5" thickBot="1">
      <c r="A101" s="40">
        <v>44408</v>
      </c>
      <c r="B101" s="41" t="s">
        <v>77</v>
      </c>
      <c r="D101" s="78">
        <v>44543</v>
      </c>
      <c r="E101" s="76">
        <v>700</v>
      </c>
      <c r="F101">
        <v>5.5</v>
      </c>
      <c r="G101" s="9" t="s">
        <v>242</v>
      </c>
      <c r="I101" s="5" t="s">
        <v>612</v>
      </c>
      <c r="J101" s="5" t="str">
        <f t="shared" si="19"/>
        <v>1W</v>
      </c>
      <c r="K101" s="5"/>
      <c r="L101" s="19" t="s">
        <v>64</v>
      </c>
      <c r="M101" s="19" t="s">
        <v>64</v>
      </c>
      <c r="N101" s="19" t="s">
        <v>64</v>
      </c>
      <c r="O101" s="19" t="s">
        <v>64</v>
      </c>
      <c r="P101" s="19" t="s">
        <v>64</v>
      </c>
      <c r="Q101" s="19" t="s">
        <v>64</v>
      </c>
      <c r="R101" s="19" t="s">
        <v>64</v>
      </c>
      <c r="S101" s="19" t="s">
        <v>64</v>
      </c>
      <c r="T101" s="19" t="s">
        <v>64</v>
      </c>
      <c r="U101" s="19" t="s">
        <v>64</v>
      </c>
      <c r="V101" s="19" t="s">
        <v>64</v>
      </c>
      <c r="W101" s="19" t="s">
        <v>64</v>
      </c>
      <c r="X101" s="19" t="s">
        <v>64</v>
      </c>
      <c r="Y101" s="19" t="s">
        <v>64</v>
      </c>
      <c r="Z101" s="19"/>
      <c r="AA101" s="19" t="s">
        <v>67</v>
      </c>
      <c r="AB101" s="19" t="s">
        <v>64</v>
      </c>
      <c r="AC101" s="19" t="s">
        <v>64</v>
      </c>
      <c r="AD101" s="19" t="s">
        <v>64</v>
      </c>
      <c r="AE101" s="19" t="s">
        <v>64</v>
      </c>
      <c r="AF101" s="19"/>
      <c r="AG101" s="19"/>
      <c r="AH101" s="19"/>
      <c r="AI101" s="19"/>
      <c r="AJ101" s="19"/>
      <c r="AK101" s="57"/>
      <c r="BD101" s="5" t="s">
        <v>27</v>
      </c>
    </row>
    <row r="102" spans="1:56" ht="15.75">
      <c r="A102" s="43"/>
      <c r="D102" s="6">
        <v>44549</v>
      </c>
      <c r="E102" s="76">
        <v>700</v>
      </c>
      <c r="F102">
        <v>5</v>
      </c>
      <c r="G102" s="9" t="s">
        <v>243</v>
      </c>
      <c r="I102" s="5" t="s">
        <v>612</v>
      </c>
      <c r="J102" s="5" t="str">
        <f t="shared" si="19"/>
        <v>1W</v>
      </c>
      <c r="K102" s="5"/>
      <c r="L102" s="19" t="s">
        <v>64</v>
      </c>
      <c r="M102" s="19" t="s">
        <v>64</v>
      </c>
      <c r="N102" s="19" t="s">
        <v>64</v>
      </c>
      <c r="O102" s="19" t="s">
        <v>64</v>
      </c>
      <c r="P102" s="19" t="s">
        <v>64</v>
      </c>
      <c r="Q102" s="19" t="s">
        <v>64</v>
      </c>
      <c r="R102" s="19" t="s">
        <v>64</v>
      </c>
      <c r="S102" s="19" t="s">
        <v>64</v>
      </c>
      <c r="T102" s="19" t="s">
        <v>64</v>
      </c>
      <c r="U102" s="19" t="s">
        <v>64</v>
      </c>
      <c r="V102" s="19" t="s">
        <v>64</v>
      </c>
      <c r="W102" s="19" t="s">
        <v>64</v>
      </c>
      <c r="X102" s="19" t="s">
        <v>64</v>
      </c>
      <c r="Y102" s="19" t="s">
        <v>64</v>
      </c>
      <c r="Z102" s="19" t="s">
        <v>64</v>
      </c>
      <c r="AA102" s="19" t="s">
        <v>64</v>
      </c>
      <c r="AB102" s="19" t="s">
        <v>64</v>
      </c>
      <c r="AC102" s="19" t="s">
        <v>64</v>
      </c>
      <c r="AD102" s="19" t="s">
        <v>64</v>
      </c>
      <c r="AE102" s="19" t="s">
        <v>64</v>
      </c>
      <c r="AF102" s="19" t="s">
        <v>64</v>
      </c>
      <c r="AG102" s="19" t="s">
        <v>64</v>
      </c>
      <c r="AH102" s="19" t="s">
        <v>64</v>
      </c>
      <c r="AI102" s="19" t="s">
        <v>64</v>
      </c>
      <c r="AJ102" s="19" t="s">
        <v>227</v>
      </c>
      <c r="AK102" s="57" t="s">
        <v>329</v>
      </c>
      <c r="BD102" s="5" t="s">
        <v>27</v>
      </c>
    </row>
    <row r="103" spans="1:56" ht="15.75">
      <c r="A103" s="43"/>
      <c r="D103" s="6">
        <v>44549</v>
      </c>
      <c r="E103" s="76">
        <v>700</v>
      </c>
      <c r="F103">
        <v>2.5</v>
      </c>
      <c r="G103" s="9" t="s">
        <v>244</v>
      </c>
      <c r="I103" s="5" t="s">
        <v>612</v>
      </c>
      <c r="J103" s="5" t="str">
        <f t="shared" si="19"/>
        <v>1W</v>
      </c>
      <c r="K103" s="5"/>
      <c r="L103" s="19" t="s">
        <v>231</v>
      </c>
      <c r="M103" s="19" t="s">
        <v>231</v>
      </c>
      <c r="N103" s="19" t="s">
        <v>231</v>
      </c>
      <c r="O103" s="19" t="s">
        <v>231</v>
      </c>
      <c r="P103" s="19" t="s">
        <v>231</v>
      </c>
      <c r="Q103" s="19" t="s">
        <v>231</v>
      </c>
      <c r="R103" s="19" t="s">
        <v>231</v>
      </c>
      <c r="S103" s="19" t="s">
        <v>231</v>
      </c>
      <c r="T103" s="19" t="s">
        <v>231</v>
      </c>
      <c r="U103" s="19" t="s">
        <v>231</v>
      </c>
      <c r="V103" s="19" t="s">
        <v>231</v>
      </c>
      <c r="W103" s="19" t="s">
        <v>231</v>
      </c>
      <c r="X103" s="19" t="s">
        <v>227</v>
      </c>
      <c r="Y103" s="19" t="s">
        <v>231</v>
      </c>
      <c r="Z103" s="19" t="s">
        <v>231</v>
      </c>
      <c r="AA103" s="19" t="s">
        <v>231</v>
      </c>
      <c r="AB103" s="19" t="s">
        <v>231</v>
      </c>
      <c r="AC103" s="19" t="s">
        <v>231</v>
      </c>
      <c r="AD103" s="19" t="s">
        <v>231</v>
      </c>
      <c r="AE103" s="19" t="s">
        <v>231</v>
      </c>
      <c r="AF103" s="19" t="s">
        <v>231</v>
      </c>
      <c r="AG103" s="19" t="s">
        <v>231</v>
      </c>
      <c r="AH103" s="19" t="s">
        <v>231</v>
      </c>
      <c r="AI103" s="19" t="s">
        <v>231</v>
      </c>
      <c r="AJ103" s="19" t="s">
        <v>231</v>
      </c>
      <c r="AK103" s="57" t="s">
        <v>324</v>
      </c>
      <c r="BD103" s="5" t="s">
        <v>27</v>
      </c>
    </row>
    <row r="104" spans="1:56" ht="15.75">
      <c r="A104" s="43"/>
      <c r="D104" s="6">
        <v>44549</v>
      </c>
      <c r="E104" s="76">
        <v>700</v>
      </c>
      <c r="F104">
        <v>4</v>
      </c>
      <c r="G104" s="9" t="s">
        <v>245</v>
      </c>
      <c r="I104" s="5" t="s">
        <v>610</v>
      </c>
      <c r="J104" s="5" t="str">
        <f t="shared" si="19"/>
        <v>1C</v>
      </c>
      <c r="K104" s="5"/>
      <c r="L104" s="19" t="s">
        <v>231</v>
      </c>
      <c r="M104" s="19" t="s">
        <v>231</v>
      </c>
      <c r="N104" s="19" t="s">
        <v>231</v>
      </c>
      <c r="O104" s="19" t="s">
        <v>231</v>
      </c>
      <c r="P104" s="19" t="s">
        <v>231</v>
      </c>
      <c r="Q104" s="19" t="s">
        <v>231</v>
      </c>
      <c r="R104" s="19" t="s">
        <v>231</v>
      </c>
      <c r="S104" s="19" t="s">
        <v>231</v>
      </c>
      <c r="T104" s="19" t="s">
        <v>231</v>
      </c>
      <c r="U104" s="19" t="s">
        <v>231</v>
      </c>
      <c r="V104" s="19" t="s">
        <v>231</v>
      </c>
      <c r="W104" s="19" t="s">
        <v>231</v>
      </c>
      <c r="X104" s="19" t="s">
        <v>231</v>
      </c>
      <c r="Y104" s="19" t="s">
        <v>231</v>
      </c>
      <c r="Z104" s="19" t="s">
        <v>231</v>
      </c>
      <c r="AA104" s="19" t="s">
        <v>231</v>
      </c>
      <c r="AB104" s="19" t="s">
        <v>231</v>
      </c>
      <c r="AC104" s="19" t="s">
        <v>231</v>
      </c>
      <c r="AD104" s="19" t="s">
        <v>231</v>
      </c>
      <c r="AE104" s="19" t="s">
        <v>231</v>
      </c>
      <c r="AF104" s="19" t="s">
        <v>231</v>
      </c>
      <c r="AG104" s="19" t="s">
        <v>231</v>
      </c>
      <c r="AH104" s="19" t="s">
        <v>231</v>
      </c>
      <c r="AI104" s="19" t="s">
        <v>231</v>
      </c>
      <c r="AJ104" s="19" t="s">
        <v>231</v>
      </c>
      <c r="AK104" s="57"/>
      <c r="AN104" s="57" t="s">
        <v>330</v>
      </c>
      <c r="BD104" s="5" t="s">
        <v>27</v>
      </c>
    </row>
    <row r="105" spans="1:56" ht="15.75">
      <c r="A105" s="43"/>
      <c r="D105" s="6">
        <v>44549</v>
      </c>
      <c r="E105" s="76">
        <v>700</v>
      </c>
      <c r="F105">
        <f>2+23/60</f>
        <v>2.3833333333333333</v>
      </c>
      <c r="G105" s="9" t="s">
        <v>246</v>
      </c>
      <c r="H105" t="s">
        <v>25</v>
      </c>
      <c r="I105" s="5" t="s">
        <v>610</v>
      </c>
      <c r="J105" s="5" t="str">
        <f t="shared" si="19"/>
        <v>1C</v>
      </c>
      <c r="K105" s="5"/>
      <c r="L105" s="19" t="s">
        <v>231</v>
      </c>
      <c r="M105" s="19" t="s">
        <v>231</v>
      </c>
      <c r="N105" s="19" t="s">
        <v>231</v>
      </c>
      <c r="O105" s="19" t="s">
        <v>231</v>
      </c>
      <c r="P105" s="19" t="s">
        <v>231</v>
      </c>
      <c r="Q105" s="19" t="s">
        <v>231</v>
      </c>
      <c r="R105" s="19" t="s">
        <v>231</v>
      </c>
      <c r="S105" s="19" t="s">
        <v>231</v>
      </c>
      <c r="T105" s="19" t="s">
        <v>231</v>
      </c>
      <c r="U105" s="19" t="s">
        <v>231</v>
      </c>
      <c r="V105" s="19" t="s">
        <v>231</v>
      </c>
      <c r="W105" s="19" t="s">
        <v>231</v>
      </c>
      <c r="X105" s="19" t="s">
        <v>231</v>
      </c>
      <c r="Y105" s="19" t="s">
        <v>231</v>
      </c>
      <c r="Z105" s="19" t="s">
        <v>231</v>
      </c>
      <c r="AA105" s="19" t="s">
        <v>231</v>
      </c>
      <c r="AB105" s="19" t="s">
        <v>231</v>
      </c>
      <c r="AC105" s="19" t="s">
        <v>231</v>
      </c>
      <c r="AD105" s="19" t="s">
        <v>231</v>
      </c>
      <c r="AE105" s="19" t="s">
        <v>231</v>
      </c>
      <c r="AF105" s="19" t="s">
        <v>231</v>
      </c>
      <c r="AG105" s="19" t="s">
        <v>231</v>
      </c>
      <c r="AH105" s="19" t="s">
        <v>231</v>
      </c>
      <c r="AI105" s="19" t="s">
        <v>231</v>
      </c>
      <c r="AJ105" s="19" t="s">
        <v>231</v>
      </c>
      <c r="AK105" s="57"/>
      <c r="AN105" s="57" t="s">
        <v>331</v>
      </c>
      <c r="BD105" s="5" t="s">
        <v>27</v>
      </c>
    </row>
    <row r="106" spans="1:56" ht="15.75">
      <c r="A106" s="43"/>
      <c r="D106" s="6">
        <v>44549</v>
      </c>
      <c r="E106" s="76">
        <v>700</v>
      </c>
      <c r="F106">
        <v>6</v>
      </c>
      <c r="G106" s="9" t="s">
        <v>325</v>
      </c>
      <c r="H106" t="s">
        <v>25</v>
      </c>
      <c r="I106" s="5" t="s">
        <v>612</v>
      </c>
      <c r="J106" s="5" t="str">
        <f t="shared" si="19"/>
        <v>1W</v>
      </c>
      <c r="L106" s="19" t="s">
        <v>64</v>
      </c>
      <c r="M106" s="19" t="s">
        <v>64</v>
      </c>
      <c r="N106" s="19" t="s">
        <v>64</v>
      </c>
      <c r="O106" s="19" t="s">
        <v>231</v>
      </c>
      <c r="P106" s="19" t="s">
        <v>64</v>
      </c>
      <c r="Q106" s="19" t="s">
        <v>64</v>
      </c>
      <c r="R106" s="19" t="s">
        <v>64</v>
      </c>
      <c r="S106" s="19" t="s">
        <v>64</v>
      </c>
      <c r="T106" s="19" t="s">
        <v>231</v>
      </c>
      <c r="U106" s="19" t="s">
        <v>231</v>
      </c>
      <c r="V106" s="19" t="s">
        <v>231</v>
      </c>
      <c r="W106" s="19" t="s">
        <v>231</v>
      </c>
      <c r="X106" s="19" t="s">
        <v>231</v>
      </c>
      <c r="Y106" s="19" t="s">
        <v>231</v>
      </c>
      <c r="Z106" s="19" t="s">
        <v>231</v>
      </c>
      <c r="AA106" s="19" t="s">
        <v>231</v>
      </c>
      <c r="AB106" s="19" t="s">
        <v>231</v>
      </c>
      <c r="AC106" s="19" t="s">
        <v>231</v>
      </c>
      <c r="AD106" s="19" t="s">
        <v>231</v>
      </c>
      <c r="AE106" s="19" t="s">
        <v>231</v>
      </c>
      <c r="AF106" s="19" t="s">
        <v>231</v>
      </c>
      <c r="AG106" s="19" t="s">
        <v>227</v>
      </c>
      <c r="AH106" s="19" t="s">
        <v>231</v>
      </c>
      <c r="AI106" s="19" t="s">
        <v>231</v>
      </c>
      <c r="AJ106" s="19" t="s">
        <v>227</v>
      </c>
      <c r="AK106" s="57" t="s">
        <v>326</v>
      </c>
      <c r="BD106" s="5"/>
    </row>
    <row r="107" spans="1:56" ht="16.5" thickBot="1">
      <c r="A107" s="43"/>
      <c r="D107" s="6">
        <v>44549</v>
      </c>
      <c r="E107" s="76" t="s">
        <v>21</v>
      </c>
      <c r="F107" t="s">
        <v>328</v>
      </c>
      <c r="G107" s="9" t="s">
        <v>327</v>
      </c>
      <c r="H107" t="s">
        <v>25</v>
      </c>
      <c r="I107" s="5" t="s">
        <v>610</v>
      </c>
      <c r="J107" s="5" t="str">
        <f t="shared" si="19"/>
        <v>1C</v>
      </c>
      <c r="K107" s="5"/>
      <c r="L107" s="19" t="s">
        <v>64</v>
      </c>
      <c r="M107" s="19" t="s">
        <v>64</v>
      </c>
      <c r="N107" s="19" t="s">
        <v>64</v>
      </c>
      <c r="O107" s="19" t="s">
        <v>231</v>
      </c>
      <c r="P107" s="19" t="s">
        <v>64</v>
      </c>
      <c r="Q107" s="19" t="s">
        <v>64</v>
      </c>
      <c r="R107" s="19" t="s">
        <v>64</v>
      </c>
      <c r="S107" s="19" t="s">
        <v>64</v>
      </c>
      <c r="T107" s="19" t="s">
        <v>231</v>
      </c>
      <c r="U107" s="19" t="s">
        <v>231</v>
      </c>
      <c r="V107" s="19" t="s">
        <v>231</v>
      </c>
      <c r="W107" s="19" t="s">
        <v>231</v>
      </c>
      <c r="X107" s="19" t="s">
        <v>231</v>
      </c>
      <c r="Y107" s="19" t="s">
        <v>231</v>
      </c>
      <c r="Z107" s="19" t="s">
        <v>231</v>
      </c>
      <c r="AA107" s="19" t="s">
        <v>231</v>
      </c>
      <c r="AB107" s="19" t="s">
        <v>231</v>
      </c>
      <c r="AC107" s="19" t="s">
        <v>231</v>
      </c>
      <c r="AD107" s="19" t="s">
        <v>231</v>
      </c>
      <c r="AE107" s="19" t="s">
        <v>231</v>
      </c>
      <c r="AF107" s="19" t="s">
        <v>231</v>
      </c>
      <c r="AG107" s="19" t="s">
        <v>231</v>
      </c>
      <c r="AH107" s="19" t="s">
        <v>231</v>
      </c>
      <c r="AI107" s="19"/>
      <c r="AJ107" s="19"/>
      <c r="AK107" s="57"/>
      <c r="BD107" s="5"/>
    </row>
    <row r="108" spans="1:56" ht="60.75" thickBot="1">
      <c r="A108" s="82" t="s">
        <v>82</v>
      </c>
      <c r="B108" s="83"/>
      <c r="D108" s="6">
        <v>44523</v>
      </c>
      <c r="E108">
        <v>700</v>
      </c>
      <c r="F108">
        <v>6.5</v>
      </c>
      <c r="G108" s="9" t="s">
        <v>247</v>
      </c>
      <c r="H108" t="s">
        <v>25</v>
      </c>
      <c r="I108" s="5" t="s">
        <v>610</v>
      </c>
      <c r="J108" s="5" t="str">
        <f t="shared" si="19"/>
        <v>1C</v>
      </c>
      <c r="K108" s="5"/>
      <c r="L108" s="19" t="s">
        <v>64</v>
      </c>
      <c r="M108" s="19" t="s">
        <v>64</v>
      </c>
      <c r="N108" s="19" t="s">
        <v>64</v>
      </c>
      <c r="O108" s="19" t="s">
        <v>64</v>
      </c>
      <c r="P108" s="19" t="s">
        <v>64</v>
      </c>
      <c r="Q108" s="19" t="s">
        <v>64</v>
      </c>
      <c r="R108" s="19" t="s">
        <v>64</v>
      </c>
      <c r="S108" s="19" t="s">
        <v>64</v>
      </c>
      <c r="T108" s="19" t="s">
        <v>64</v>
      </c>
      <c r="U108" s="19" t="s">
        <v>64</v>
      </c>
      <c r="V108" s="19" t="s">
        <v>64</v>
      </c>
      <c r="W108" s="19" t="s">
        <v>64</v>
      </c>
      <c r="X108" s="19" t="s">
        <v>64</v>
      </c>
      <c r="Y108" s="19" t="s">
        <v>64</v>
      </c>
      <c r="Z108" s="19"/>
      <c r="AA108" s="19"/>
      <c r="AB108" s="19" t="s">
        <v>64</v>
      </c>
      <c r="AC108" s="19" t="s">
        <v>64</v>
      </c>
      <c r="AD108" s="19" t="s">
        <v>64</v>
      </c>
      <c r="AE108" s="19" t="s">
        <v>64</v>
      </c>
      <c r="AF108" s="19" t="s">
        <v>64</v>
      </c>
      <c r="AG108" s="19" t="s">
        <v>64</v>
      </c>
      <c r="AH108" s="19"/>
      <c r="AI108" s="19"/>
      <c r="AJ108" s="19" t="s">
        <v>64</v>
      </c>
      <c r="AK108" s="57" t="s">
        <v>250</v>
      </c>
      <c r="AL108" s="73" t="s">
        <v>249</v>
      </c>
      <c r="BD108" s="5" t="s">
        <v>27</v>
      </c>
    </row>
    <row r="109" spans="1:56" ht="15.75" thickBot="1">
      <c r="A109" s="39" t="s">
        <v>16</v>
      </c>
      <c r="B109" s="39" t="s">
        <v>75</v>
      </c>
      <c r="D109" s="6">
        <v>44559</v>
      </c>
      <c r="E109">
        <v>700</v>
      </c>
      <c r="F109">
        <f>4+12/60</f>
        <v>4.2</v>
      </c>
      <c r="G109" s="9" t="s">
        <v>248</v>
      </c>
      <c r="H109" t="s">
        <v>25</v>
      </c>
      <c r="I109" s="5" t="s">
        <v>610</v>
      </c>
      <c r="J109" s="5" t="str">
        <f t="shared" si="19"/>
        <v>1C</v>
      </c>
      <c r="K109" s="5"/>
      <c r="L109" s="19" t="s">
        <v>64</v>
      </c>
      <c r="M109" s="19" t="s">
        <v>67</v>
      </c>
      <c r="N109" s="19" t="s">
        <v>64</v>
      </c>
      <c r="O109" s="19" t="s">
        <v>64</v>
      </c>
      <c r="P109" s="19" t="s">
        <v>64</v>
      </c>
      <c r="Q109" s="19" t="s">
        <v>64</v>
      </c>
      <c r="R109" s="19" t="s">
        <v>64</v>
      </c>
      <c r="S109" s="19" t="s">
        <v>64</v>
      </c>
      <c r="T109" s="19" t="s">
        <v>64</v>
      </c>
      <c r="U109" s="19" t="s">
        <v>64</v>
      </c>
      <c r="V109" s="19" t="s">
        <v>67</v>
      </c>
      <c r="W109" s="19" t="s">
        <v>67</v>
      </c>
      <c r="X109" s="19" t="s">
        <v>67</v>
      </c>
      <c r="Y109" s="19" t="s">
        <v>64</v>
      </c>
      <c r="Z109" s="19" t="s">
        <v>64</v>
      </c>
      <c r="AA109" s="19" t="s">
        <v>64</v>
      </c>
      <c r="AB109" s="19" t="s">
        <v>64</v>
      </c>
      <c r="AC109" s="19" t="s">
        <v>64</v>
      </c>
      <c r="AD109" s="19" t="s">
        <v>64</v>
      </c>
      <c r="AE109" s="19" t="s">
        <v>64</v>
      </c>
      <c r="AF109" s="19" t="s">
        <v>64</v>
      </c>
      <c r="AG109" s="19" t="s">
        <v>64</v>
      </c>
      <c r="AH109" s="19" t="s">
        <v>67</v>
      </c>
      <c r="AI109" s="19" t="s">
        <v>64</v>
      </c>
      <c r="AJ109" s="19" t="s">
        <v>64</v>
      </c>
      <c r="AK109" s="57"/>
      <c r="BD109" s="5" t="s">
        <v>27</v>
      </c>
    </row>
    <row r="110" spans="1:56" ht="17.100000000000001" customHeight="1" thickBot="1">
      <c r="A110" s="40">
        <v>44348</v>
      </c>
      <c r="B110" s="41" t="s">
        <v>77</v>
      </c>
      <c r="D110" s="6">
        <v>44536</v>
      </c>
      <c r="E110" s="86" t="s">
        <v>609</v>
      </c>
      <c r="F110">
        <v>2.15</v>
      </c>
      <c r="G110" s="9" t="s">
        <v>256</v>
      </c>
      <c r="H110" s="81" t="s">
        <v>25</v>
      </c>
      <c r="I110" s="5" t="s">
        <v>610</v>
      </c>
      <c r="J110" s="5" t="str">
        <f t="shared" si="19"/>
        <v>1C</v>
      </c>
      <c r="K110" s="5"/>
      <c r="L110" s="19" t="s">
        <v>64</v>
      </c>
      <c r="M110" s="19" t="s">
        <v>64</v>
      </c>
      <c r="N110" s="19" t="s">
        <v>64</v>
      </c>
      <c r="O110" s="19" t="s">
        <v>64</v>
      </c>
      <c r="P110" s="19" t="s">
        <v>64</v>
      </c>
      <c r="Q110" s="19" t="s">
        <v>64</v>
      </c>
      <c r="R110" s="19" t="s">
        <v>64</v>
      </c>
      <c r="S110" s="19"/>
      <c r="T110" s="19" t="s">
        <v>64</v>
      </c>
      <c r="U110" s="19" t="s">
        <v>64</v>
      </c>
      <c r="V110" s="19" t="s">
        <v>64</v>
      </c>
      <c r="W110" s="19" t="s">
        <v>64</v>
      </c>
      <c r="X110" s="19" t="s">
        <v>64</v>
      </c>
      <c r="Y110" s="19" t="s">
        <v>64</v>
      </c>
      <c r="Z110" s="19"/>
      <c r="AA110" s="19"/>
      <c r="AB110" s="19" t="s">
        <v>64</v>
      </c>
      <c r="AC110" s="19" t="s">
        <v>64</v>
      </c>
      <c r="AD110" s="19" t="s">
        <v>64</v>
      </c>
      <c r="AE110" s="19" t="s">
        <v>64</v>
      </c>
      <c r="AF110" s="19" t="s">
        <v>64</v>
      </c>
      <c r="AG110" s="19" t="s">
        <v>64</v>
      </c>
      <c r="AH110" s="19" t="s">
        <v>67</v>
      </c>
      <c r="AI110" s="19" t="s">
        <v>64</v>
      </c>
      <c r="AJ110" s="19" t="s">
        <v>64</v>
      </c>
      <c r="AK110" s="57"/>
      <c r="BD110" s="5" t="s">
        <v>27</v>
      </c>
    </row>
    <row r="111" spans="1:56" ht="17.100000000000001" customHeight="1" thickBot="1">
      <c r="A111" s="40">
        <v>44349</v>
      </c>
      <c r="B111" s="41" t="s">
        <v>77</v>
      </c>
      <c r="D111" s="6">
        <v>44536</v>
      </c>
      <c r="E111" s="86" t="s">
        <v>21</v>
      </c>
      <c r="F111">
        <v>1.3833333333333333</v>
      </c>
      <c r="G111" s="9" t="s">
        <v>257</v>
      </c>
      <c r="H111" s="81"/>
      <c r="I111" s="5" t="s">
        <v>610</v>
      </c>
      <c r="J111" s="5" t="str">
        <f t="shared" si="19"/>
        <v>1C</v>
      </c>
      <c r="K111" s="5"/>
      <c r="L111" s="19" t="s">
        <v>64</v>
      </c>
      <c r="M111" s="19" t="s">
        <v>64</v>
      </c>
      <c r="N111" s="19" t="s">
        <v>64</v>
      </c>
      <c r="O111" s="19" t="s">
        <v>64</v>
      </c>
      <c r="P111" s="19" t="s">
        <v>64</v>
      </c>
      <c r="Q111" s="19" t="s">
        <v>64</v>
      </c>
      <c r="R111" s="19" t="s">
        <v>64</v>
      </c>
      <c r="S111" s="19"/>
      <c r="T111" s="19" t="s">
        <v>64</v>
      </c>
      <c r="U111" s="19" t="s">
        <v>64</v>
      </c>
      <c r="V111" s="19" t="s">
        <v>64</v>
      </c>
      <c r="W111" s="19" t="s">
        <v>64</v>
      </c>
      <c r="X111" s="19" t="s">
        <v>64</v>
      </c>
      <c r="Y111" s="19" t="s">
        <v>64</v>
      </c>
      <c r="Z111" s="19"/>
      <c r="AA111" s="19"/>
      <c r="AB111" s="19" t="s">
        <v>64</v>
      </c>
      <c r="AC111" s="19" t="s">
        <v>64</v>
      </c>
      <c r="AD111" s="19" t="s">
        <v>64</v>
      </c>
      <c r="AE111" s="19" t="s">
        <v>64</v>
      </c>
      <c r="AF111" s="19" t="s">
        <v>64</v>
      </c>
      <c r="AG111" s="19" t="s">
        <v>64</v>
      </c>
      <c r="AH111" s="19" t="s">
        <v>67</v>
      </c>
      <c r="AI111" s="19" t="s">
        <v>64</v>
      </c>
      <c r="AJ111" s="19" t="s">
        <v>64</v>
      </c>
      <c r="AK111" s="57"/>
      <c r="BD111" s="5" t="s">
        <v>27</v>
      </c>
    </row>
    <row r="112" spans="1:56" ht="17.100000000000001" customHeight="1" thickBot="1">
      <c r="A112" s="40">
        <v>44350</v>
      </c>
      <c r="B112" s="41" t="s">
        <v>77</v>
      </c>
      <c r="D112" s="6">
        <v>44536</v>
      </c>
      <c r="E112" s="86">
        <v>700</v>
      </c>
      <c r="F112">
        <v>2.7833333333333332</v>
      </c>
      <c r="G112" s="9" t="s">
        <v>258</v>
      </c>
      <c r="H112" s="80"/>
      <c r="I112" s="5" t="s">
        <v>612</v>
      </c>
      <c r="J112" s="5" t="str">
        <f t="shared" si="19"/>
        <v>1W</v>
      </c>
      <c r="K112" s="5"/>
      <c r="L112" s="19" t="s">
        <v>64</v>
      </c>
      <c r="M112" s="19" t="s">
        <v>64</v>
      </c>
      <c r="N112" s="19" t="s">
        <v>64</v>
      </c>
      <c r="O112" s="19" t="s">
        <v>64</v>
      </c>
      <c r="P112" s="19" t="s">
        <v>64</v>
      </c>
      <c r="Q112" s="19" t="s">
        <v>64</v>
      </c>
      <c r="R112" s="19" t="s">
        <v>64</v>
      </c>
      <c r="S112" s="19"/>
      <c r="T112" s="19" t="s">
        <v>64</v>
      </c>
      <c r="U112" s="19" t="s">
        <v>64</v>
      </c>
      <c r="V112" s="19" t="s">
        <v>64</v>
      </c>
      <c r="W112" s="19" t="s">
        <v>64</v>
      </c>
      <c r="X112" s="19" t="s">
        <v>64</v>
      </c>
      <c r="Y112" s="19" t="s">
        <v>64</v>
      </c>
      <c r="Z112" s="19"/>
      <c r="AA112" s="19"/>
      <c r="AB112" s="19" t="s">
        <v>64</v>
      </c>
      <c r="AC112" s="19" t="s">
        <v>64</v>
      </c>
      <c r="AD112" s="19" t="s">
        <v>64</v>
      </c>
      <c r="AE112" s="19" t="s">
        <v>64</v>
      </c>
      <c r="AF112" s="19" t="s">
        <v>64</v>
      </c>
      <c r="AG112" s="19" t="s">
        <v>64</v>
      </c>
      <c r="AH112" s="19" t="s">
        <v>67</v>
      </c>
      <c r="AI112" s="19" t="s">
        <v>64</v>
      </c>
      <c r="AJ112" s="19" t="s">
        <v>67</v>
      </c>
      <c r="AK112" s="57"/>
      <c r="BD112" s="5" t="s">
        <v>27</v>
      </c>
    </row>
    <row r="113" spans="1:56" ht="17.100000000000001" customHeight="1" thickBot="1">
      <c r="A113" s="40">
        <v>44351</v>
      </c>
      <c r="B113" s="41" t="s">
        <v>77</v>
      </c>
      <c r="D113" s="6">
        <v>44536</v>
      </c>
      <c r="E113" s="86">
        <v>700</v>
      </c>
      <c r="F113">
        <v>4.3833333333333337</v>
      </c>
      <c r="G113" s="9" t="s">
        <v>259</v>
      </c>
      <c r="H113" s="80"/>
      <c r="I113" s="5" t="s">
        <v>610</v>
      </c>
      <c r="J113" s="5" t="str">
        <f t="shared" si="19"/>
        <v>1C</v>
      </c>
      <c r="K113" s="37"/>
      <c r="L113" s="19" t="s">
        <v>64</v>
      </c>
      <c r="M113" s="19" t="s">
        <v>64</v>
      </c>
      <c r="N113" s="19" t="s">
        <v>64</v>
      </c>
      <c r="O113" s="19" t="s">
        <v>64</v>
      </c>
      <c r="P113" s="19" t="s">
        <v>64</v>
      </c>
      <c r="Q113" s="19" t="s">
        <v>64</v>
      </c>
      <c r="R113" s="19" t="s">
        <v>64</v>
      </c>
      <c r="S113" s="19"/>
      <c r="T113" s="19" t="s">
        <v>64</v>
      </c>
      <c r="U113" s="19" t="s">
        <v>64</v>
      </c>
      <c r="V113" s="19" t="s">
        <v>64</v>
      </c>
      <c r="W113" s="19" t="s">
        <v>64</v>
      </c>
      <c r="X113" s="19" t="s">
        <v>64</v>
      </c>
      <c r="Y113" s="19" t="s">
        <v>64</v>
      </c>
      <c r="Z113" s="19"/>
      <c r="AA113" s="19"/>
      <c r="AB113" s="19" t="s">
        <v>64</v>
      </c>
      <c r="AC113" s="19" t="s">
        <v>64</v>
      </c>
      <c r="AD113" s="19" t="s">
        <v>64</v>
      </c>
      <c r="AE113" s="19" t="s">
        <v>64</v>
      </c>
      <c r="AF113" s="19" t="s">
        <v>64</v>
      </c>
      <c r="AG113" s="19" t="s">
        <v>64</v>
      </c>
      <c r="AH113" s="19" t="s">
        <v>67</v>
      </c>
      <c r="AI113" s="19" t="s">
        <v>64</v>
      </c>
      <c r="AJ113" s="19" t="s">
        <v>64</v>
      </c>
      <c r="AK113" s="57"/>
      <c r="BD113" s="5" t="s">
        <v>27</v>
      </c>
    </row>
    <row r="114" spans="1:56" ht="17.100000000000001" customHeight="1" thickBot="1">
      <c r="A114" s="40">
        <v>44352</v>
      </c>
      <c r="B114" s="41" t="s">
        <v>77</v>
      </c>
      <c r="D114" s="6">
        <v>44536</v>
      </c>
      <c r="E114" s="86">
        <v>700</v>
      </c>
      <c r="F114">
        <v>4.8833333333333329</v>
      </c>
      <c r="G114" s="9" t="s">
        <v>260</v>
      </c>
      <c r="H114" s="81"/>
      <c r="I114" s="5" t="s">
        <v>610</v>
      </c>
      <c r="J114" s="5" t="str">
        <f t="shared" si="19"/>
        <v>1C</v>
      </c>
      <c r="K114" s="37"/>
      <c r="L114" s="19" t="s">
        <v>64</v>
      </c>
      <c r="M114" s="19" t="s">
        <v>64</v>
      </c>
      <c r="N114" s="19" t="s">
        <v>64</v>
      </c>
      <c r="O114" s="19" t="s">
        <v>64</v>
      </c>
      <c r="P114" s="19" t="s">
        <v>64</v>
      </c>
      <c r="Q114" s="19" t="s">
        <v>64</v>
      </c>
      <c r="R114" s="19" t="s">
        <v>64</v>
      </c>
      <c r="S114" s="19"/>
      <c r="T114" s="19" t="s">
        <v>64</v>
      </c>
      <c r="U114" s="19" t="s">
        <v>64</v>
      </c>
      <c r="V114" s="19" t="s">
        <v>64</v>
      </c>
      <c r="W114" s="19" t="s">
        <v>64</v>
      </c>
      <c r="X114" s="19" t="s">
        <v>64</v>
      </c>
      <c r="Y114" s="19" t="s">
        <v>64</v>
      </c>
      <c r="Z114" s="19"/>
      <c r="AA114" s="19"/>
      <c r="AB114" s="19" t="s">
        <v>64</v>
      </c>
      <c r="AC114" s="19" t="s">
        <v>64</v>
      </c>
      <c r="AD114" s="19" t="s">
        <v>64</v>
      </c>
      <c r="AE114" s="19" t="s">
        <v>64</v>
      </c>
      <c r="AF114" s="19" t="s">
        <v>64</v>
      </c>
      <c r="AG114" s="19" t="s">
        <v>64</v>
      </c>
      <c r="AH114" s="19" t="s">
        <v>67</v>
      </c>
      <c r="AI114" s="19" t="s">
        <v>64</v>
      </c>
      <c r="AJ114" s="19" t="s">
        <v>64</v>
      </c>
      <c r="AK114" s="57"/>
      <c r="BD114" s="5" t="s">
        <v>27</v>
      </c>
    </row>
    <row r="115" spans="1:56" ht="17.100000000000001" customHeight="1" thickBot="1">
      <c r="A115" s="40">
        <v>44354</v>
      </c>
      <c r="B115" s="41" t="s">
        <v>77</v>
      </c>
      <c r="D115" s="6">
        <v>44536</v>
      </c>
      <c r="E115" s="86">
        <v>700</v>
      </c>
      <c r="F115">
        <v>2.9666666666666668</v>
      </c>
      <c r="G115" s="9" t="s">
        <v>261</v>
      </c>
      <c r="H115" s="81"/>
      <c r="I115" s="5" t="s">
        <v>610</v>
      </c>
      <c r="J115" s="5" t="str">
        <f t="shared" si="19"/>
        <v>1C</v>
      </c>
      <c r="K115" s="37"/>
      <c r="L115" s="19" t="s">
        <v>64</v>
      </c>
      <c r="M115" s="19" t="s">
        <v>64</v>
      </c>
      <c r="N115" s="19" t="s">
        <v>64</v>
      </c>
      <c r="O115" s="19" t="s">
        <v>64</v>
      </c>
      <c r="P115" s="19" t="s">
        <v>64</v>
      </c>
      <c r="Q115" s="19" t="s">
        <v>64</v>
      </c>
      <c r="R115" s="19" t="s">
        <v>64</v>
      </c>
      <c r="S115" s="19"/>
      <c r="T115" s="19" t="s">
        <v>64</v>
      </c>
      <c r="U115" s="19" t="s">
        <v>64</v>
      </c>
      <c r="V115" s="19" t="s">
        <v>64</v>
      </c>
      <c r="W115" s="19" t="s">
        <v>64</v>
      </c>
      <c r="X115" s="19" t="s">
        <v>64</v>
      </c>
      <c r="Y115" s="19" t="s">
        <v>64</v>
      </c>
      <c r="Z115" s="19"/>
      <c r="AA115" s="19"/>
      <c r="AB115" s="19" t="s">
        <v>64</v>
      </c>
      <c r="AC115" s="19" t="s">
        <v>64</v>
      </c>
      <c r="AD115" s="19" t="s">
        <v>64</v>
      </c>
      <c r="AE115" s="19" t="s">
        <v>64</v>
      </c>
      <c r="AF115" s="19" t="s">
        <v>64</v>
      </c>
      <c r="AG115" s="19" t="s">
        <v>64</v>
      </c>
      <c r="AH115" s="19" t="s">
        <v>67</v>
      </c>
      <c r="AI115" s="19" t="s">
        <v>64</v>
      </c>
      <c r="AJ115" s="19" t="s">
        <v>64</v>
      </c>
      <c r="AK115" s="57"/>
      <c r="BD115" s="5" t="s">
        <v>27</v>
      </c>
    </row>
    <row r="116" spans="1:56" ht="17.100000000000001" customHeight="1" thickBot="1">
      <c r="A116" s="40">
        <v>44355</v>
      </c>
      <c r="B116" s="41" t="s">
        <v>77</v>
      </c>
      <c r="D116" s="6">
        <v>44536</v>
      </c>
      <c r="E116" s="86">
        <v>700</v>
      </c>
      <c r="F116">
        <v>2.1333333333333333</v>
      </c>
      <c r="G116" s="9" t="s">
        <v>262</v>
      </c>
      <c r="H116" s="81"/>
      <c r="I116" s="5" t="s">
        <v>610</v>
      </c>
      <c r="J116" s="5" t="str">
        <f t="shared" si="19"/>
        <v>1C</v>
      </c>
      <c r="K116" s="37"/>
      <c r="L116" s="19" t="s">
        <v>64</v>
      </c>
      <c r="M116" s="19" t="s">
        <v>64</v>
      </c>
      <c r="N116" s="19" t="s">
        <v>64</v>
      </c>
      <c r="O116" s="19" t="s">
        <v>64</v>
      </c>
      <c r="P116" s="19" t="s">
        <v>64</v>
      </c>
      <c r="Q116" s="19" t="s">
        <v>64</v>
      </c>
      <c r="R116" s="19" t="s">
        <v>64</v>
      </c>
      <c r="S116" s="19"/>
      <c r="T116" s="19" t="s">
        <v>64</v>
      </c>
      <c r="U116" s="19" t="s">
        <v>64</v>
      </c>
      <c r="V116" s="19" t="s">
        <v>64</v>
      </c>
      <c r="W116" s="19" t="s">
        <v>64</v>
      </c>
      <c r="X116" s="19" t="s">
        <v>64</v>
      </c>
      <c r="Y116" s="19" t="s">
        <v>64</v>
      </c>
      <c r="Z116" s="19"/>
      <c r="AA116" s="19"/>
      <c r="AB116" s="19" t="s">
        <v>64</v>
      </c>
      <c r="AC116" s="19" t="s">
        <v>64</v>
      </c>
      <c r="AD116" s="19" t="s">
        <v>64</v>
      </c>
      <c r="AE116" s="19" t="s">
        <v>64</v>
      </c>
      <c r="AF116" s="19" t="s">
        <v>64</v>
      </c>
      <c r="AG116" s="19" t="s">
        <v>64</v>
      </c>
      <c r="AH116" s="19" t="s">
        <v>67</v>
      </c>
      <c r="AI116" s="19" t="s">
        <v>64</v>
      </c>
      <c r="AJ116" s="19" t="s">
        <v>64</v>
      </c>
      <c r="AK116" s="57"/>
      <c r="BD116" s="5" t="s">
        <v>27</v>
      </c>
    </row>
    <row r="117" spans="1:56" ht="17.100000000000001" customHeight="1" thickBot="1">
      <c r="A117" s="40">
        <v>44356</v>
      </c>
      <c r="B117" s="41" t="s">
        <v>77</v>
      </c>
      <c r="D117" s="6">
        <v>44536</v>
      </c>
      <c r="E117" s="86">
        <v>700</v>
      </c>
      <c r="F117">
        <v>0.48333333333333334</v>
      </c>
      <c r="G117" s="9" t="s">
        <v>263</v>
      </c>
      <c r="H117" s="80"/>
      <c r="I117" s="5" t="s">
        <v>612</v>
      </c>
      <c r="J117" s="5" t="str">
        <f t="shared" si="19"/>
        <v>1W</v>
      </c>
      <c r="K117" s="37"/>
      <c r="L117" s="19" t="s">
        <v>67</v>
      </c>
      <c r="M117" s="19" t="s">
        <v>67</v>
      </c>
      <c r="N117" s="19" t="s">
        <v>67</v>
      </c>
      <c r="O117" s="19" t="s">
        <v>67</v>
      </c>
      <c r="P117" s="19" t="s">
        <v>67</v>
      </c>
      <c r="Q117" s="19" t="s">
        <v>67</v>
      </c>
      <c r="R117" s="19" t="s">
        <v>67</v>
      </c>
      <c r="S117" s="19"/>
      <c r="T117" s="19" t="s">
        <v>67</v>
      </c>
      <c r="U117" s="19" t="s">
        <v>67</v>
      </c>
      <c r="V117" s="19" t="s">
        <v>67</v>
      </c>
      <c r="W117" s="19" t="s">
        <v>67</v>
      </c>
      <c r="X117" s="19" t="s">
        <v>67</v>
      </c>
      <c r="Y117" s="19" t="s">
        <v>67</v>
      </c>
      <c r="Z117" s="19"/>
      <c r="AA117" s="19"/>
      <c r="AB117" s="19" t="s">
        <v>67</v>
      </c>
      <c r="AC117" s="19" t="s">
        <v>67</v>
      </c>
      <c r="AD117" s="19" t="s">
        <v>67</v>
      </c>
      <c r="AE117" s="19" t="s">
        <v>67</v>
      </c>
      <c r="AF117" s="19" t="s">
        <v>67</v>
      </c>
      <c r="AG117" s="19" t="s">
        <v>67</v>
      </c>
      <c r="AH117" s="19" t="s">
        <v>67</v>
      </c>
      <c r="AI117" s="19" t="s">
        <v>67</v>
      </c>
      <c r="AJ117" s="19" t="s">
        <v>67</v>
      </c>
      <c r="AK117" s="57" t="s">
        <v>270</v>
      </c>
      <c r="AL117" s="106" t="s">
        <v>270</v>
      </c>
      <c r="BD117" s="5" t="s">
        <v>27</v>
      </c>
    </row>
    <row r="118" spans="1:56" ht="15" customHeight="1" thickBot="1">
      <c r="A118" s="40">
        <v>44357</v>
      </c>
      <c r="B118" s="41" t="s">
        <v>77</v>
      </c>
      <c r="D118" s="6">
        <v>44536</v>
      </c>
      <c r="E118" s="86">
        <v>700</v>
      </c>
      <c r="F118">
        <v>1.7</v>
      </c>
      <c r="G118" s="9" t="s">
        <v>264</v>
      </c>
      <c r="H118" s="80"/>
      <c r="I118" s="5" t="s">
        <v>610</v>
      </c>
      <c r="J118" s="5" t="str">
        <f t="shared" si="19"/>
        <v>1C</v>
      </c>
      <c r="K118" s="37"/>
      <c r="L118" s="19"/>
      <c r="M118" s="19" t="s">
        <v>64</v>
      </c>
      <c r="N118" s="19" t="s">
        <v>64</v>
      </c>
      <c r="O118" s="19" t="s">
        <v>64</v>
      </c>
      <c r="P118" s="19" t="s">
        <v>64</v>
      </c>
      <c r="Q118" s="19" t="s">
        <v>64</v>
      </c>
      <c r="R118" s="19" t="s">
        <v>64</v>
      </c>
      <c r="S118" s="19"/>
      <c r="T118" s="19" t="s">
        <v>64</v>
      </c>
      <c r="U118" s="19" t="s">
        <v>64</v>
      </c>
      <c r="V118" s="19" t="s">
        <v>64</v>
      </c>
      <c r="W118" s="19" t="s">
        <v>64</v>
      </c>
      <c r="X118" s="19" t="s">
        <v>64</v>
      </c>
      <c r="Y118" s="19" t="s">
        <v>64</v>
      </c>
      <c r="Z118" s="19"/>
      <c r="AA118" s="19"/>
      <c r="AB118" s="19" t="s">
        <v>64</v>
      </c>
      <c r="AC118" s="19" t="s">
        <v>64</v>
      </c>
      <c r="AD118" s="19" t="s">
        <v>64</v>
      </c>
      <c r="AE118" s="19" t="s">
        <v>64</v>
      </c>
      <c r="AF118" s="19" t="s">
        <v>64</v>
      </c>
      <c r="AG118" s="19" t="s">
        <v>64</v>
      </c>
      <c r="AH118" s="19" t="s">
        <v>67</v>
      </c>
      <c r="AI118" s="19" t="s">
        <v>64</v>
      </c>
      <c r="AJ118" s="19" t="s">
        <v>64</v>
      </c>
      <c r="AK118" s="57"/>
      <c r="BD118" s="5" t="s">
        <v>27</v>
      </c>
    </row>
    <row r="119" spans="1:56" ht="17.100000000000001" customHeight="1" thickBot="1">
      <c r="A119" s="40">
        <v>44358</v>
      </c>
      <c r="B119" s="41" t="s">
        <v>77</v>
      </c>
      <c r="D119" s="6">
        <v>44536</v>
      </c>
      <c r="E119" s="86">
        <v>700</v>
      </c>
      <c r="F119">
        <v>2.0666666666666669</v>
      </c>
      <c r="G119" s="9" t="s">
        <v>265</v>
      </c>
      <c r="H119" s="81"/>
      <c r="I119" s="5" t="s">
        <v>610</v>
      </c>
      <c r="J119" s="5" t="str">
        <f t="shared" si="19"/>
        <v>1C</v>
      </c>
      <c r="K119" s="37"/>
      <c r="L119" s="19"/>
      <c r="M119" s="19" t="s">
        <v>64</v>
      </c>
      <c r="N119" s="19" t="s">
        <v>64</v>
      </c>
      <c r="O119" s="19" t="s">
        <v>64</v>
      </c>
      <c r="P119" s="19" t="s">
        <v>64</v>
      </c>
      <c r="Q119" s="19" t="s">
        <v>64</v>
      </c>
      <c r="R119" s="19" t="s">
        <v>64</v>
      </c>
      <c r="S119" s="19"/>
      <c r="T119" s="19" t="s">
        <v>64</v>
      </c>
      <c r="U119" s="19" t="s">
        <v>64</v>
      </c>
      <c r="V119" s="19" t="s">
        <v>64</v>
      </c>
      <c r="W119" s="19" t="s">
        <v>64</v>
      </c>
      <c r="X119" s="19" t="s">
        <v>64</v>
      </c>
      <c r="Y119" s="19" t="s">
        <v>64</v>
      </c>
      <c r="Z119" s="19"/>
      <c r="AA119" s="19"/>
      <c r="AB119" s="19" t="s">
        <v>64</v>
      </c>
      <c r="AC119" s="19" t="s">
        <v>64</v>
      </c>
      <c r="AD119" s="19" t="s">
        <v>64</v>
      </c>
      <c r="AE119" s="19" t="s">
        <v>64</v>
      </c>
      <c r="AF119" s="19" t="s">
        <v>64</v>
      </c>
      <c r="AG119" s="19" t="s">
        <v>64</v>
      </c>
      <c r="AH119" s="19" t="s">
        <v>67</v>
      </c>
      <c r="AI119" s="19" t="s">
        <v>64</v>
      </c>
      <c r="AJ119" s="19" t="s">
        <v>64</v>
      </c>
      <c r="AK119" s="57"/>
      <c r="BD119" s="5" t="s">
        <v>27</v>
      </c>
    </row>
    <row r="120" spans="1:56" ht="17.100000000000001" customHeight="1" thickBot="1">
      <c r="A120" s="40">
        <v>44360</v>
      </c>
      <c r="B120" s="41" t="s">
        <v>77</v>
      </c>
      <c r="D120" s="6">
        <v>44536</v>
      </c>
      <c r="E120" s="86">
        <v>700</v>
      </c>
      <c r="F120">
        <v>2.4500000000000002</v>
      </c>
      <c r="G120" s="9" t="s">
        <v>266</v>
      </c>
      <c r="H120" s="80"/>
      <c r="I120" s="5" t="s">
        <v>612</v>
      </c>
      <c r="J120" s="5" t="str">
        <f t="shared" si="19"/>
        <v>1W</v>
      </c>
      <c r="K120" s="37"/>
      <c r="L120" s="19"/>
      <c r="M120" s="19" t="s">
        <v>64</v>
      </c>
      <c r="N120" s="19" t="s">
        <v>64</v>
      </c>
      <c r="O120" s="19" t="s">
        <v>64</v>
      </c>
      <c r="P120" s="19" t="s">
        <v>64</v>
      </c>
      <c r="Q120" s="19" t="s">
        <v>64</v>
      </c>
      <c r="R120" s="19" t="s">
        <v>64</v>
      </c>
      <c r="S120" s="19"/>
      <c r="T120" s="19" t="s">
        <v>64</v>
      </c>
      <c r="U120" s="19" t="s">
        <v>64</v>
      </c>
      <c r="V120" s="19" t="s">
        <v>64</v>
      </c>
      <c r="W120" s="19" t="s">
        <v>64</v>
      </c>
      <c r="X120" s="19" t="s">
        <v>64</v>
      </c>
      <c r="Y120" s="19" t="s">
        <v>64</v>
      </c>
      <c r="Z120" s="19"/>
      <c r="AA120" s="19"/>
      <c r="AB120" s="19" t="s">
        <v>64</v>
      </c>
      <c r="AC120" s="19" t="s">
        <v>64</v>
      </c>
      <c r="AD120" s="19" t="s">
        <v>64</v>
      </c>
      <c r="AE120" s="19" t="s">
        <v>64</v>
      </c>
      <c r="AF120" s="19" t="s">
        <v>64</v>
      </c>
      <c r="AG120" s="19" t="s">
        <v>67</v>
      </c>
      <c r="AH120" s="19"/>
      <c r="AI120" s="19" t="s">
        <v>67</v>
      </c>
      <c r="AJ120" s="19" t="s">
        <v>67</v>
      </c>
      <c r="AK120" s="57" t="s">
        <v>271</v>
      </c>
      <c r="BD120" s="5" t="s">
        <v>27</v>
      </c>
    </row>
    <row r="121" spans="1:56" ht="17.100000000000001" customHeight="1" thickBot="1">
      <c r="A121" s="40">
        <v>44361</v>
      </c>
      <c r="B121" s="41" t="s">
        <v>77</v>
      </c>
      <c r="D121" s="6">
        <v>44536</v>
      </c>
      <c r="E121" s="86">
        <v>700</v>
      </c>
      <c r="F121">
        <v>3.4833333333333334</v>
      </c>
      <c r="G121" s="9" t="s">
        <v>267</v>
      </c>
      <c r="H121" s="81"/>
      <c r="I121" s="5" t="s">
        <v>610</v>
      </c>
      <c r="J121" s="5" t="str">
        <f t="shared" si="19"/>
        <v>1C</v>
      </c>
      <c r="K121" s="37"/>
      <c r="L121" s="19"/>
      <c r="M121" s="19" t="s">
        <v>64</v>
      </c>
      <c r="N121" s="19" t="s">
        <v>64</v>
      </c>
      <c r="O121" s="19" t="s">
        <v>64</v>
      </c>
      <c r="P121" s="19" t="s">
        <v>64</v>
      </c>
      <c r="Q121" s="19" t="s">
        <v>64</v>
      </c>
      <c r="R121" s="19" t="s">
        <v>64</v>
      </c>
      <c r="S121" s="19"/>
      <c r="T121" s="19" t="s">
        <v>64</v>
      </c>
      <c r="U121" s="19" t="s">
        <v>64</v>
      </c>
      <c r="V121" s="19" t="s">
        <v>64</v>
      </c>
      <c r="W121" s="19" t="s">
        <v>64</v>
      </c>
      <c r="X121" s="19" t="s">
        <v>64</v>
      </c>
      <c r="Y121" s="19" t="s">
        <v>64</v>
      </c>
      <c r="Z121" s="19"/>
      <c r="AA121" s="19"/>
      <c r="AB121" s="19" t="s">
        <v>64</v>
      </c>
      <c r="AC121" s="19" t="s">
        <v>64</v>
      </c>
      <c r="AD121" s="19" t="s">
        <v>64</v>
      </c>
      <c r="AE121" s="19" t="s">
        <v>64</v>
      </c>
      <c r="AF121" s="19" t="s">
        <v>64</v>
      </c>
      <c r="AG121" s="19" t="s">
        <v>64</v>
      </c>
      <c r="AH121" s="19" t="s">
        <v>64</v>
      </c>
      <c r="AI121" s="19" t="s">
        <v>64</v>
      </c>
      <c r="AJ121" s="19" t="s">
        <v>64</v>
      </c>
      <c r="AK121" s="19" t="s">
        <v>64</v>
      </c>
      <c r="AL121" s="106" t="s">
        <v>64</v>
      </c>
      <c r="AM121" s="19"/>
      <c r="AN121" s="19"/>
      <c r="AO121" s="19"/>
      <c r="AP121" s="19"/>
      <c r="AQ121" s="19"/>
      <c r="AR121" s="19"/>
      <c r="AS121" s="19"/>
      <c r="AT121" s="19"/>
      <c r="AU121" s="19"/>
      <c r="AV121" s="19"/>
      <c r="AW121" s="19"/>
      <c r="AX121" s="19"/>
      <c r="AY121" s="19"/>
      <c r="AZ121" s="19"/>
      <c r="BD121" s="5" t="s">
        <v>27</v>
      </c>
    </row>
    <row r="122" spans="1:56" ht="17.100000000000001" customHeight="1" thickBot="1">
      <c r="A122" s="40">
        <v>44362</v>
      </c>
      <c r="B122" s="41" t="s">
        <v>77</v>
      </c>
      <c r="D122" s="6">
        <v>44536</v>
      </c>
      <c r="E122" s="86">
        <v>700</v>
      </c>
      <c r="F122">
        <v>4</v>
      </c>
      <c r="G122" s="9" t="s">
        <v>268</v>
      </c>
      <c r="H122" s="80"/>
      <c r="I122" s="5" t="s">
        <v>610</v>
      </c>
      <c r="J122" s="5" t="str">
        <f t="shared" si="19"/>
        <v>1C</v>
      </c>
      <c r="K122" s="37"/>
      <c r="L122" s="19" t="s">
        <v>64</v>
      </c>
      <c r="M122" s="19" t="s">
        <v>64</v>
      </c>
      <c r="N122" s="19" t="s">
        <v>64</v>
      </c>
      <c r="O122" s="19" t="s">
        <v>64</v>
      </c>
      <c r="P122" s="19" t="s">
        <v>64</v>
      </c>
      <c r="Q122" s="19" t="s">
        <v>64</v>
      </c>
      <c r="R122" s="19" t="s">
        <v>64</v>
      </c>
      <c r="S122" s="19"/>
      <c r="T122" s="19" t="s">
        <v>64</v>
      </c>
      <c r="U122" s="19" t="s">
        <v>64</v>
      </c>
      <c r="V122" s="19" t="s">
        <v>64</v>
      </c>
      <c r="W122" s="19" t="s">
        <v>64</v>
      </c>
      <c r="X122" s="19" t="s">
        <v>64</v>
      </c>
      <c r="Y122" s="19" t="s">
        <v>64</v>
      </c>
      <c r="Z122" s="19"/>
      <c r="AA122" s="19"/>
      <c r="AB122" s="19" t="s">
        <v>64</v>
      </c>
      <c r="AC122" s="19" t="s">
        <v>64</v>
      </c>
      <c r="AD122" s="19" t="s">
        <v>64</v>
      </c>
      <c r="AE122" s="19" t="s">
        <v>64</v>
      </c>
      <c r="AF122" s="19" t="s">
        <v>64</v>
      </c>
      <c r="AG122" s="19" t="s">
        <v>64</v>
      </c>
      <c r="AH122" s="19" t="s">
        <v>64</v>
      </c>
      <c r="AI122" s="19" t="s">
        <v>64</v>
      </c>
      <c r="AJ122" s="19" t="s">
        <v>64</v>
      </c>
      <c r="AK122" s="57"/>
      <c r="BD122" s="5" t="s">
        <v>27</v>
      </c>
    </row>
    <row r="123" spans="1:56" ht="17.100000000000001" customHeight="1" thickBot="1">
      <c r="A123" s="40">
        <v>44363</v>
      </c>
      <c r="B123" s="41" t="s">
        <v>77</v>
      </c>
      <c r="D123" s="6">
        <v>44536</v>
      </c>
      <c r="E123" s="86">
        <v>700</v>
      </c>
      <c r="F123">
        <v>3.25</v>
      </c>
      <c r="G123" s="9" t="s">
        <v>269</v>
      </c>
      <c r="H123" s="80"/>
      <c r="I123" s="5" t="s">
        <v>610</v>
      </c>
      <c r="J123" s="5" t="str">
        <f t="shared" si="19"/>
        <v>1C</v>
      </c>
      <c r="L123" s="19" t="s">
        <v>64</v>
      </c>
      <c r="M123" s="19" t="s">
        <v>64</v>
      </c>
      <c r="N123" s="19" t="s">
        <v>64</v>
      </c>
      <c r="O123" s="19" t="s">
        <v>64</v>
      </c>
      <c r="P123" s="19" t="s">
        <v>64</v>
      </c>
      <c r="Q123" s="19" t="s">
        <v>64</v>
      </c>
      <c r="R123" s="19" t="s">
        <v>64</v>
      </c>
      <c r="S123" s="19"/>
      <c r="T123" s="19" t="s">
        <v>64</v>
      </c>
      <c r="U123" s="19" t="s">
        <v>64</v>
      </c>
      <c r="V123" s="19" t="s">
        <v>64</v>
      </c>
      <c r="W123" s="19" t="s">
        <v>64</v>
      </c>
      <c r="X123" s="19" t="s">
        <v>64</v>
      </c>
      <c r="Y123" s="19" t="s">
        <v>64</v>
      </c>
      <c r="Z123" s="19"/>
      <c r="AA123" s="19"/>
      <c r="AB123" s="19" t="s">
        <v>64</v>
      </c>
      <c r="AC123" s="19" t="s">
        <v>64</v>
      </c>
      <c r="AD123" s="19" t="s">
        <v>64</v>
      </c>
      <c r="AE123" s="19" t="s">
        <v>64</v>
      </c>
      <c r="AF123" s="19" t="s">
        <v>64</v>
      </c>
      <c r="AG123" s="19" t="s">
        <v>64</v>
      </c>
      <c r="AH123" s="19" t="s">
        <v>64</v>
      </c>
      <c r="AI123" s="19" t="s">
        <v>64</v>
      </c>
      <c r="AJ123" s="19" t="s">
        <v>64</v>
      </c>
      <c r="AK123" s="57"/>
      <c r="BD123" s="5" t="s">
        <v>27</v>
      </c>
    </row>
    <row r="124" spans="1:56" ht="15" customHeight="1" thickBot="1">
      <c r="A124" s="40">
        <v>44364</v>
      </c>
      <c r="B124" s="41" t="s">
        <v>77</v>
      </c>
      <c r="D124" s="6">
        <v>44536</v>
      </c>
      <c r="E124" s="86">
        <v>700</v>
      </c>
      <c r="F124">
        <v>4.5</v>
      </c>
      <c r="G124" s="9" t="s">
        <v>272</v>
      </c>
      <c r="I124" s="5" t="s">
        <v>612</v>
      </c>
      <c r="J124" s="5" t="str">
        <f t="shared" si="19"/>
        <v>1W</v>
      </c>
      <c r="L124" s="19" t="s">
        <v>64</v>
      </c>
      <c r="M124" s="19" t="s">
        <v>64</v>
      </c>
      <c r="N124" s="19" t="s">
        <v>64</v>
      </c>
      <c r="O124" s="19" t="s">
        <v>64</v>
      </c>
      <c r="P124" s="19" t="s">
        <v>64</v>
      </c>
      <c r="Q124" s="19" t="s">
        <v>64</v>
      </c>
      <c r="R124" s="19" t="s">
        <v>64</v>
      </c>
      <c r="S124" s="19"/>
      <c r="T124" s="19" t="s">
        <v>64</v>
      </c>
      <c r="U124" s="19" t="s">
        <v>64</v>
      </c>
      <c r="V124" s="19" t="s">
        <v>64</v>
      </c>
      <c r="W124" s="19" t="s">
        <v>64</v>
      </c>
      <c r="X124" s="19" t="s">
        <v>64</v>
      </c>
      <c r="Y124" s="19" t="s">
        <v>64</v>
      </c>
      <c r="Z124" s="19"/>
      <c r="AA124" s="19"/>
      <c r="AB124" s="19" t="s">
        <v>64</v>
      </c>
      <c r="AC124" s="19" t="s">
        <v>64</v>
      </c>
      <c r="AD124" s="19" t="s">
        <v>64</v>
      </c>
      <c r="AE124" s="19" t="s">
        <v>64</v>
      </c>
      <c r="AF124" s="19" t="s">
        <v>64</v>
      </c>
      <c r="AG124" s="19" t="s">
        <v>64</v>
      </c>
      <c r="AH124" s="19" t="s">
        <v>64</v>
      </c>
      <c r="AI124" s="19" t="s">
        <v>64</v>
      </c>
      <c r="AJ124" s="19" t="s">
        <v>64</v>
      </c>
      <c r="AK124" s="57"/>
      <c r="BD124" s="5" t="s">
        <v>27</v>
      </c>
    </row>
    <row r="125" spans="1:56" ht="15" customHeight="1" thickBot="1">
      <c r="A125" s="40">
        <v>44365</v>
      </c>
      <c r="B125" s="41" t="s">
        <v>77</v>
      </c>
      <c r="D125" s="6">
        <v>44536</v>
      </c>
      <c r="E125" s="86">
        <v>700</v>
      </c>
      <c r="G125" s="9" t="s">
        <v>273</v>
      </c>
      <c r="I125" s="5" t="s">
        <v>612</v>
      </c>
      <c r="J125" s="5" t="str">
        <f t="shared" si="19"/>
        <v>1W</v>
      </c>
      <c r="L125" s="19" t="s">
        <v>64</v>
      </c>
      <c r="M125" s="19" t="s">
        <v>64</v>
      </c>
      <c r="N125" s="19" t="s">
        <v>64</v>
      </c>
      <c r="O125" s="19" t="s">
        <v>64</v>
      </c>
      <c r="P125" s="19" t="s">
        <v>64</v>
      </c>
      <c r="Q125" s="19" t="s">
        <v>64</v>
      </c>
      <c r="R125" s="19" t="s">
        <v>64</v>
      </c>
      <c r="S125" s="19"/>
      <c r="T125" s="19" t="s">
        <v>64</v>
      </c>
      <c r="U125" s="19" t="s">
        <v>64</v>
      </c>
      <c r="V125" s="19" t="s">
        <v>64</v>
      </c>
      <c r="W125" s="19" t="s">
        <v>64</v>
      </c>
      <c r="X125" s="19" t="s">
        <v>64</v>
      </c>
      <c r="Y125" s="19" t="s">
        <v>64</v>
      </c>
      <c r="Z125" s="19"/>
      <c r="AA125" s="19"/>
      <c r="AB125" s="19" t="s">
        <v>64</v>
      </c>
      <c r="AC125" s="19" t="s">
        <v>64</v>
      </c>
      <c r="AD125" s="19" t="s">
        <v>64</v>
      </c>
      <c r="AE125" s="19" t="s">
        <v>64</v>
      </c>
      <c r="AF125" s="19" t="s">
        <v>64</v>
      </c>
      <c r="AG125" s="19" t="s">
        <v>64</v>
      </c>
      <c r="AH125" s="19" t="s">
        <v>64</v>
      </c>
      <c r="AI125" s="19" t="s">
        <v>64</v>
      </c>
      <c r="AJ125" s="19" t="s">
        <v>64</v>
      </c>
      <c r="AK125" s="57"/>
      <c r="BD125" s="5" t="s">
        <v>27</v>
      </c>
    </row>
    <row r="126" spans="1:56" ht="15" customHeight="1" thickBot="1">
      <c r="A126" s="40">
        <v>44366</v>
      </c>
      <c r="B126" s="41" t="s">
        <v>77</v>
      </c>
      <c r="D126" s="6">
        <v>44543</v>
      </c>
      <c r="E126" s="86">
        <v>700</v>
      </c>
      <c r="G126" s="9" t="s">
        <v>274</v>
      </c>
      <c r="I126" s="5" t="s">
        <v>612</v>
      </c>
      <c r="J126" s="5" t="str">
        <f t="shared" si="19"/>
        <v>1W</v>
      </c>
      <c r="L126" s="19" t="s">
        <v>64</v>
      </c>
      <c r="M126" s="19" t="s">
        <v>64</v>
      </c>
      <c r="N126" s="19" t="s">
        <v>64</v>
      </c>
      <c r="O126" s="19" t="s">
        <v>64</v>
      </c>
      <c r="P126" s="19" t="s">
        <v>64</v>
      </c>
      <c r="Q126" s="19" t="s">
        <v>64</v>
      </c>
      <c r="R126" s="19" t="s">
        <v>64</v>
      </c>
      <c r="S126" s="19"/>
      <c r="T126" s="19" t="s">
        <v>64</v>
      </c>
      <c r="U126" s="19" t="s">
        <v>64</v>
      </c>
      <c r="V126" s="19" t="s">
        <v>64</v>
      </c>
      <c r="W126" s="19" t="s">
        <v>64</v>
      </c>
      <c r="X126" s="19" t="s">
        <v>64</v>
      </c>
      <c r="Y126" s="19" t="s">
        <v>64</v>
      </c>
      <c r="Z126" s="19"/>
      <c r="AA126" s="19"/>
      <c r="AB126" s="19" t="s">
        <v>64</v>
      </c>
      <c r="AC126" s="19" t="s">
        <v>64</v>
      </c>
      <c r="AD126" s="19" t="s">
        <v>64</v>
      </c>
      <c r="AE126" s="19" t="s">
        <v>64</v>
      </c>
      <c r="AF126" s="19" t="s">
        <v>64</v>
      </c>
      <c r="AG126" s="19" t="s">
        <v>64</v>
      </c>
      <c r="AH126" s="19" t="s">
        <v>64</v>
      </c>
      <c r="AI126" s="19" t="s">
        <v>64</v>
      </c>
      <c r="AJ126" s="19" t="s">
        <v>64</v>
      </c>
      <c r="AK126" s="57"/>
      <c r="BD126" s="5" t="s">
        <v>27</v>
      </c>
    </row>
    <row r="127" spans="1:56" ht="15.75" thickBot="1">
      <c r="A127" s="40">
        <v>44369</v>
      </c>
      <c r="B127" s="41" t="s">
        <v>77</v>
      </c>
      <c r="D127" s="6">
        <v>44572</v>
      </c>
      <c r="E127" s="86">
        <v>700</v>
      </c>
      <c r="F127">
        <f>1+2/60</f>
        <v>1.0333333333333334</v>
      </c>
      <c r="G127" s="9" t="s">
        <v>275</v>
      </c>
      <c r="I127" s="5" t="s">
        <v>610</v>
      </c>
      <c r="J127" s="5" t="str">
        <f t="shared" si="19"/>
        <v>1C</v>
      </c>
      <c r="L127" s="19" t="s">
        <v>64</v>
      </c>
      <c r="M127" s="19" t="s">
        <v>64</v>
      </c>
      <c r="N127" s="19" t="s">
        <v>64</v>
      </c>
      <c r="O127" s="19" t="s">
        <v>64</v>
      </c>
      <c r="P127" s="19" t="s">
        <v>64</v>
      </c>
      <c r="Q127" s="19" t="s">
        <v>64</v>
      </c>
      <c r="R127" s="19" t="s">
        <v>64</v>
      </c>
      <c r="S127" s="19"/>
      <c r="T127" s="19" t="s">
        <v>64</v>
      </c>
      <c r="U127" s="19" t="s">
        <v>64</v>
      </c>
      <c r="V127" s="19" t="s">
        <v>64</v>
      </c>
      <c r="W127" s="19" t="s">
        <v>64</v>
      </c>
      <c r="X127" s="19" t="s">
        <v>64</v>
      </c>
      <c r="Y127" s="19" t="s">
        <v>64</v>
      </c>
      <c r="Z127" s="19"/>
      <c r="AA127" s="19"/>
      <c r="AB127" s="19"/>
      <c r="AC127" s="19"/>
      <c r="AD127" s="19"/>
      <c r="AE127" s="19"/>
      <c r="AF127" s="19"/>
      <c r="AG127" s="19"/>
      <c r="AH127" s="19"/>
      <c r="AI127" s="19"/>
      <c r="AJ127" s="19"/>
      <c r="AK127" s="57"/>
      <c r="BD127" s="5" t="s">
        <v>27</v>
      </c>
    </row>
    <row r="128" spans="1:56" ht="15.75" thickBot="1">
      <c r="A128" s="40">
        <v>44371</v>
      </c>
      <c r="B128" s="41" t="s">
        <v>77</v>
      </c>
      <c r="D128" s="6">
        <v>44572</v>
      </c>
      <c r="E128" s="86">
        <v>700</v>
      </c>
      <c r="F128">
        <v>2</v>
      </c>
      <c r="G128" s="9" t="s">
        <v>276</v>
      </c>
      <c r="I128" s="5" t="s">
        <v>612</v>
      </c>
      <c r="J128" s="5" t="str">
        <f t="shared" si="19"/>
        <v>1W</v>
      </c>
      <c r="L128" s="19"/>
      <c r="M128" s="19"/>
      <c r="N128" s="19"/>
      <c r="O128" s="19"/>
      <c r="P128" s="19"/>
      <c r="Q128" s="19"/>
      <c r="R128" s="19"/>
      <c r="S128" s="19"/>
      <c r="T128" s="19"/>
      <c r="U128" s="19"/>
      <c r="V128" s="19"/>
      <c r="W128" s="19"/>
      <c r="X128" s="19"/>
      <c r="Y128" s="19"/>
      <c r="Z128" s="19"/>
      <c r="AA128" s="19"/>
      <c r="AB128" s="19"/>
      <c r="AC128" s="19"/>
      <c r="AD128" s="19"/>
      <c r="AE128" s="19"/>
      <c r="AF128" s="19"/>
      <c r="AG128" s="19"/>
      <c r="AH128" s="19"/>
      <c r="AI128" s="19"/>
      <c r="AJ128" s="19"/>
      <c r="AK128" s="57"/>
      <c r="BD128" s="5" t="s">
        <v>27</v>
      </c>
    </row>
    <row r="129" spans="1:56" ht="15.75" thickBot="1">
      <c r="A129" s="40">
        <v>44375</v>
      </c>
      <c r="B129" s="41" t="s">
        <v>77</v>
      </c>
      <c r="D129" s="6">
        <v>44572</v>
      </c>
      <c r="E129" s="86">
        <v>700</v>
      </c>
      <c r="F129">
        <f>1+16/60</f>
        <v>1.2666666666666666</v>
      </c>
      <c r="G129" s="9" t="s">
        <v>278</v>
      </c>
      <c r="I129" s="5" t="s">
        <v>610</v>
      </c>
      <c r="J129" s="5" t="str">
        <f t="shared" si="19"/>
        <v>1C</v>
      </c>
      <c r="L129" s="19"/>
      <c r="M129" s="19"/>
      <c r="N129" s="19"/>
      <c r="O129" s="19"/>
      <c r="P129" s="19"/>
      <c r="Q129" s="19"/>
      <c r="R129" s="19"/>
      <c r="S129" s="19"/>
      <c r="T129" s="19"/>
      <c r="U129" s="19"/>
      <c r="V129" s="19"/>
      <c r="W129" s="19"/>
      <c r="X129" s="19"/>
      <c r="Y129" s="19"/>
      <c r="Z129" s="19"/>
      <c r="AA129" s="19"/>
      <c r="AB129" s="19"/>
      <c r="AC129" s="19"/>
      <c r="AD129" s="19"/>
      <c r="AE129" s="19"/>
      <c r="AF129" s="19"/>
      <c r="AG129" s="19"/>
      <c r="AH129" s="19"/>
      <c r="AI129" s="19"/>
      <c r="AJ129" s="19"/>
      <c r="AK129" s="57"/>
      <c r="BD129" s="5" t="s">
        <v>27</v>
      </c>
    </row>
    <row r="130" spans="1:56" ht="15.75" thickBot="1">
      <c r="A130" s="40">
        <v>44376</v>
      </c>
      <c r="B130" s="41" t="s">
        <v>77</v>
      </c>
      <c r="D130" s="6">
        <v>44572</v>
      </c>
      <c r="E130" s="86">
        <v>700</v>
      </c>
      <c r="F130">
        <v>21</v>
      </c>
      <c r="G130" s="9" t="s">
        <v>279</v>
      </c>
      <c r="I130" s="5" t="s">
        <v>612</v>
      </c>
      <c r="J130" s="5" t="str">
        <f t="shared" si="19"/>
        <v>1W</v>
      </c>
      <c r="L130" s="19"/>
      <c r="M130" s="19"/>
      <c r="N130" s="19"/>
      <c r="O130" s="19"/>
      <c r="P130" s="19"/>
      <c r="Q130" s="19"/>
      <c r="R130" s="19"/>
      <c r="S130" s="19"/>
      <c r="T130" s="19"/>
      <c r="U130" s="19"/>
      <c r="V130" s="19"/>
      <c r="W130" s="19"/>
      <c r="X130" s="19"/>
      <c r="Y130" s="19"/>
      <c r="Z130" s="19"/>
      <c r="AA130" s="19"/>
      <c r="AB130" s="19"/>
      <c r="AC130" s="19"/>
      <c r="AD130" s="19"/>
      <c r="AE130" s="19"/>
      <c r="AF130" s="19"/>
      <c r="AG130" s="19"/>
      <c r="AH130" s="19"/>
      <c r="AI130" s="19"/>
      <c r="AJ130" s="19"/>
      <c r="AK130" s="57"/>
      <c r="BD130" s="5" t="s">
        <v>27</v>
      </c>
    </row>
    <row r="131" spans="1:56" ht="15.75" thickBot="1">
      <c r="A131" s="40">
        <v>44377</v>
      </c>
      <c r="B131" s="41" t="s">
        <v>77</v>
      </c>
      <c r="D131" s="6">
        <v>44541</v>
      </c>
      <c r="E131">
        <v>700</v>
      </c>
      <c r="F131">
        <v>3</v>
      </c>
      <c r="G131" s="9" t="s">
        <v>280</v>
      </c>
      <c r="I131" s="5" t="s">
        <v>612</v>
      </c>
      <c r="J131" s="5" t="str">
        <f t="shared" si="19"/>
        <v>1W</v>
      </c>
      <c r="L131" s="19" t="s">
        <v>64</v>
      </c>
      <c r="M131" s="19" t="s">
        <v>64</v>
      </c>
      <c r="N131" s="19" t="s">
        <v>64</v>
      </c>
      <c r="O131" s="19" t="s">
        <v>64</v>
      </c>
      <c r="P131" s="19" t="s">
        <v>64</v>
      </c>
      <c r="Q131" s="19" t="s">
        <v>64</v>
      </c>
      <c r="R131" s="19" t="s">
        <v>64</v>
      </c>
      <c r="S131" s="19"/>
      <c r="T131" s="19" t="s">
        <v>64</v>
      </c>
      <c r="U131" s="19" t="s">
        <v>64</v>
      </c>
      <c r="V131" s="19" t="s">
        <v>64</v>
      </c>
      <c r="W131" s="19" t="s">
        <v>64</v>
      </c>
      <c r="X131" s="19" t="s">
        <v>64</v>
      </c>
      <c r="Y131" s="19" t="s">
        <v>64</v>
      </c>
      <c r="Z131" s="19"/>
      <c r="AA131" s="19"/>
      <c r="AB131" s="19" t="s">
        <v>64</v>
      </c>
      <c r="AC131" s="19" t="s">
        <v>64</v>
      </c>
      <c r="AD131" s="19" t="s">
        <v>64</v>
      </c>
      <c r="AE131" s="19" t="s">
        <v>64</v>
      </c>
      <c r="AF131" s="19" t="s">
        <v>64</v>
      </c>
      <c r="AG131" s="19" t="s">
        <v>64</v>
      </c>
      <c r="AH131" s="19" t="s">
        <v>64</v>
      </c>
      <c r="AI131" s="19" t="s">
        <v>64</v>
      </c>
      <c r="AJ131" s="19" t="s">
        <v>64</v>
      </c>
      <c r="AK131" s="57"/>
      <c r="BD131" s="5" t="s">
        <v>27</v>
      </c>
    </row>
    <row r="132" spans="1:56">
      <c r="A132" s="42" t="s">
        <v>79</v>
      </c>
      <c r="D132" s="6">
        <v>44541</v>
      </c>
      <c r="E132">
        <v>700</v>
      </c>
      <c r="F132">
        <f>1.6</f>
        <v>1.6</v>
      </c>
      <c r="G132" s="9" t="s">
        <v>281</v>
      </c>
      <c r="I132" s="5" t="s">
        <v>610</v>
      </c>
      <c r="J132" s="5" t="str">
        <f t="shared" si="19"/>
        <v>1C</v>
      </c>
      <c r="L132" s="19" t="s">
        <v>64</v>
      </c>
      <c r="M132" s="19" t="s">
        <v>64</v>
      </c>
      <c r="N132" s="19" t="s">
        <v>64</v>
      </c>
      <c r="O132" s="19" t="s">
        <v>64</v>
      </c>
      <c r="P132" s="19" t="s">
        <v>64</v>
      </c>
      <c r="Q132" s="19" t="s">
        <v>64</v>
      </c>
      <c r="R132" s="19" t="s">
        <v>64</v>
      </c>
      <c r="S132" s="19"/>
      <c r="T132" s="19" t="s">
        <v>64</v>
      </c>
      <c r="U132" s="19" t="s">
        <v>64</v>
      </c>
      <c r="V132" s="19" t="s">
        <v>64</v>
      </c>
      <c r="W132" s="19" t="s">
        <v>64</v>
      </c>
      <c r="X132" s="19" t="s">
        <v>64</v>
      </c>
      <c r="Y132" s="19" t="s">
        <v>64</v>
      </c>
      <c r="Z132" s="19"/>
      <c r="AA132" s="19"/>
      <c r="AB132" s="19" t="s">
        <v>64</v>
      </c>
      <c r="AC132" s="19" t="s">
        <v>64</v>
      </c>
      <c r="AD132" s="19" t="s">
        <v>64</v>
      </c>
      <c r="AE132" s="19" t="s">
        <v>64</v>
      </c>
      <c r="AF132" s="19" t="s">
        <v>64</v>
      </c>
      <c r="AG132" s="19" t="s">
        <v>64</v>
      </c>
      <c r="AH132" s="19" t="s">
        <v>64</v>
      </c>
      <c r="AI132" s="19" t="s">
        <v>64</v>
      </c>
      <c r="AJ132" s="19" t="s">
        <v>64</v>
      </c>
      <c r="AK132" s="57"/>
      <c r="BD132" s="5" t="s">
        <v>27</v>
      </c>
    </row>
    <row r="133" spans="1:56">
      <c r="A133" s="43"/>
      <c r="D133" s="6">
        <v>44545</v>
      </c>
      <c r="E133">
        <v>700</v>
      </c>
      <c r="F133">
        <f>1+51/60</f>
        <v>1.85</v>
      </c>
      <c r="G133" s="9" t="s">
        <v>287</v>
      </c>
      <c r="I133" s="5" t="s">
        <v>612</v>
      </c>
      <c r="J133" s="5" t="str">
        <f t="shared" si="19"/>
        <v>1W</v>
      </c>
      <c r="L133" s="19" t="s">
        <v>231</v>
      </c>
      <c r="M133" s="19" t="s">
        <v>231</v>
      </c>
      <c r="N133" s="19" t="s">
        <v>231</v>
      </c>
      <c r="O133" s="19" t="s">
        <v>231</v>
      </c>
      <c r="P133" s="19" t="s">
        <v>231</v>
      </c>
      <c r="Q133" s="19" t="s">
        <v>231</v>
      </c>
      <c r="R133" s="19" t="s">
        <v>231</v>
      </c>
      <c r="S133" s="19" t="s">
        <v>231</v>
      </c>
      <c r="T133" s="19" t="s">
        <v>231</v>
      </c>
      <c r="U133" s="19" t="s">
        <v>231</v>
      </c>
      <c r="V133" s="19" t="s">
        <v>67</v>
      </c>
      <c r="W133" s="19" t="s">
        <v>231</v>
      </c>
      <c r="X133" s="19" t="s">
        <v>64</v>
      </c>
      <c r="Y133" s="19" t="s">
        <v>64</v>
      </c>
      <c r="Z133" s="19"/>
      <c r="AA133" s="19" t="s">
        <v>64</v>
      </c>
      <c r="AB133" s="19" t="s">
        <v>64</v>
      </c>
      <c r="AC133" s="19" t="s">
        <v>64</v>
      </c>
      <c r="AD133" s="19" t="s">
        <v>64</v>
      </c>
      <c r="AE133" s="19" t="s">
        <v>64</v>
      </c>
      <c r="AF133" s="19" t="s">
        <v>64</v>
      </c>
      <c r="AG133" s="19" t="s">
        <v>64</v>
      </c>
      <c r="AH133" s="19" t="s">
        <v>64</v>
      </c>
      <c r="AI133" s="19" t="s">
        <v>64</v>
      </c>
      <c r="AJ133" s="19" t="s">
        <v>67</v>
      </c>
      <c r="AK133" s="57"/>
      <c r="BD133" s="5" t="s">
        <v>27</v>
      </c>
    </row>
    <row r="134" spans="1:56">
      <c r="A134" s="43"/>
      <c r="D134" s="6">
        <v>44545</v>
      </c>
      <c r="E134">
        <v>700</v>
      </c>
      <c r="F134">
        <v>2.5</v>
      </c>
      <c r="G134" s="9" t="s">
        <v>288</v>
      </c>
      <c r="I134" s="5" t="s">
        <v>610</v>
      </c>
      <c r="J134" s="5" t="str">
        <f t="shared" si="19"/>
        <v>1C</v>
      </c>
      <c r="L134" s="19" t="s">
        <v>231</v>
      </c>
      <c r="M134" s="19" t="s">
        <v>231</v>
      </c>
      <c r="N134" s="19" t="s">
        <v>231</v>
      </c>
      <c r="O134" s="19" t="s">
        <v>231</v>
      </c>
      <c r="P134" s="19" t="s">
        <v>231</v>
      </c>
      <c r="Q134" s="19" t="s">
        <v>231</v>
      </c>
      <c r="R134" s="19" t="s">
        <v>231</v>
      </c>
      <c r="S134" s="19" t="s">
        <v>231</v>
      </c>
      <c r="T134" s="19" t="s">
        <v>231</v>
      </c>
      <c r="U134" s="19" t="s">
        <v>231</v>
      </c>
      <c r="V134" s="19" t="s">
        <v>67</v>
      </c>
      <c r="W134" s="19" t="s">
        <v>231</v>
      </c>
      <c r="X134" s="19" t="s">
        <v>64</v>
      </c>
      <c r="Y134" s="19" t="s">
        <v>64</v>
      </c>
      <c r="Z134" s="19"/>
      <c r="AA134" s="19" t="s">
        <v>64</v>
      </c>
      <c r="AB134" s="19" t="s">
        <v>64</v>
      </c>
      <c r="AC134" s="19" t="s">
        <v>64</v>
      </c>
      <c r="AD134" s="19" t="s">
        <v>64</v>
      </c>
      <c r="AE134" s="19" t="s">
        <v>64</v>
      </c>
      <c r="AF134" s="19" t="s">
        <v>64</v>
      </c>
      <c r="AG134" s="19" t="s">
        <v>64</v>
      </c>
      <c r="AH134" s="19" t="s">
        <v>64</v>
      </c>
      <c r="AI134" s="19" t="s">
        <v>64</v>
      </c>
      <c r="AJ134" s="19" t="s">
        <v>67</v>
      </c>
      <c r="AK134" s="57"/>
      <c r="BD134" s="5" t="s">
        <v>27</v>
      </c>
    </row>
    <row r="135" spans="1:56" ht="60.75" thickBot="1">
      <c r="A135" s="43"/>
      <c r="D135" s="6">
        <v>44545</v>
      </c>
      <c r="E135">
        <v>700</v>
      </c>
      <c r="F135">
        <v>2.5</v>
      </c>
      <c r="G135" s="9" t="s">
        <v>289</v>
      </c>
      <c r="I135" s="5" t="s">
        <v>612</v>
      </c>
      <c r="J135" s="5" t="str">
        <f t="shared" si="19"/>
        <v>1W</v>
      </c>
      <c r="L135" s="19" t="s">
        <v>231</v>
      </c>
      <c r="M135" s="19" t="s">
        <v>231</v>
      </c>
      <c r="N135" s="19" t="s">
        <v>231</v>
      </c>
      <c r="O135" s="19" t="s">
        <v>231</v>
      </c>
      <c r="P135" s="19" t="s">
        <v>231</v>
      </c>
      <c r="Q135" s="19" t="s">
        <v>231</v>
      </c>
      <c r="R135" s="19" t="s">
        <v>231</v>
      </c>
      <c r="S135" s="19" t="s">
        <v>231</v>
      </c>
      <c r="T135" s="19" t="s">
        <v>231</v>
      </c>
      <c r="U135" s="19" t="s">
        <v>231</v>
      </c>
      <c r="V135" s="19" t="s">
        <v>67</v>
      </c>
      <c r="W135" s="19" t="s">
        <v>231</v>
      </c>
      <c r="X135" s="19" t="s">
        <v>64</v>
      </c>
      <c r="Y135" s="19" t="s">
        <v>64</v>
      </c>
      <c r="Z135" s="19"/>
      <c r="AA135" s="19" t="s">
        <v>64</v>
      </c>
      <c r="AB135" s="19" t="s">
        <v>64</v>
      </c>
      <c r="AC135" s="19" t="s">
        <v>64</v>
      </c>
      <c r="AD135" s="19" t="s">
        <v>64</v>
      </c>
      <c r="AE135" s="19" t="s">
        <v>64</v>
      </c>
      <c r="AF135" s="19" t="s">
        <v>64</v>
      </c>
      <c r="AG135" s="19" t="s">
        <v>64</v>
      </c>
      <c r="AH135" s="19" t="s">
        <v>64</v>
      </c>
      <c r="AI135" s="19" t="s">
        <v>64</v>
      </c>
      <c r="AJ135" s="19" t="s">
        <v>67</v>
      </c>
      <c r="AK135" s="74" t="s">
        <v>291</v>
      </c>
      <c r="BD135" s="5" t="s">
        <v>27</v>
      </c>
    </row>
    <row r="136" spans="1:56" ht="34.5" thickBot="1">
      <c r="A136" s="82" t="s">
        <v>83</v>
      </c>
      <c r="B136" s="83"/>
      <c r="D136" s="6">
        <v>44545</v>
      </c>
      <c r="E136">
        <v>700</v>
      </c>
      <c r="F136">
        <v>3.5</v>
      </c>
      <c r="G136" s="9" t="s">
        <v>290</v>
      </c>
      <c r="I136" s="5" t="s">
        <v>612</v>
      </c>
      <c r="J136" s="5" t="str">
        <f t="shared" si="19"/>
        <v>1W</v>
      </c>
      <c r="L136" s="19" t="s">
        <v>231</v>
      </c>
      <c r="M136" s="19" t="s">
        <v>231</v>
      </c>
      <c r="N136" s="19" t="s">
        <v>231</v>
      </c>
      <c r="O136" s="19" t="s">
        <v>231</v>
      </c>
      <c r="P136" s="19" t="s">
        <v>231</v>
      </c>
      <c r="Q136" s="19" t="s">
        <v>231</v>
      </c>
      <c r="R136" s="19" t="s">
        <v>231</v>
      </c>
      <c r="S136" s="19" t="s">
        <v>231</v>
      </c>
      <c r="T136" s="19" t="s">
        <v>231</v>
      </c>
      <c r="U136" s="19" t="s">
        <v>231</v>
      </c>
      <c r="V136" s="19" t="s">
        <v>67</v>
      </c>
      <c r="W136" s="19" t="s">
        <v>231</v>
      </c>
      <c r="X136" s="19" t="s">
        <v>64</v>
      </c>
      <c r="Y136" s="19" t="s">
        <v>64</v>
      </c>
      <c r="Z136" s="19"/>
      <c r="AA136" s="19" t="s">
        <v>64</v>
      </c>
      <c r="AB136" s="19" t="s">
        <v>64</v>
      </c>
      <c r="AC136" s="19" t="s">
        <v>64</v>
      </c>
      <c r="AD136" s="19" t="s">
        <v>64</v>
      </c>
      <c r="AE136" s="19" t="s">
        <v>64</v>
      </c>
      <c r="AF136" s="19" t="s">
        <v>64</v>
      </c>
      <c r="AG136" s="19" t="s">
        <v>64</v>
      </c>
      <c r="AH136" s="19" t="s">
        <v>64</v>
      </c>
      <c r="AI136" s="19" t="s">
        <v>64</v>
      </c>
      <c r="AJ136" s="19" t="s">
        <v>67</v>
      </c>
      <c r="AK136" t="s">
        <v>292</v>
      </c>
      <c r="BD136" s="5" t="s">
        <v>27</v>
      </c>
    </row>
    <row r="137" spans="1:56" ht="15.75" thickBot="1">
      <c r="A137" s="39" t="s">
        <v>16</v>
      </c>
      <c r="B137" s="39" t="s">
        <v>75</v>
      </c>
      <c r="D137" s="6">
        <v>44545</v>
      </c>
      <c r="E137">
        <v>700</v>
      </c>
      <c r="F137">
        <v>4.25</v>
      </c>
      <c r="G137" s="9" t="s">
        <v>293</v>
      </c>
      <c r="I137" s="5" t="s">
        <v>612</v>
      </c>
      <c r="J137" s="5" t="str">
        <f t="shared" si="19"/>
        <v>1W</v>
      </c>
      <c r="L137" s="19" t="s">
        <v>231</v>
      </c>
      <c r="M137" s="19" t="s">
        <v>231</v>
      </c>
      <c r="N137" s="19" t="s">
        <v>231</v>
      </c>
      <c r="O137" s="19" t="s">
        <v>231</v>
      </c>
      <c r="P137" s="19" t="s">
        <v>231</v>
      </c>
      <c r="Q137" s="19" t="s">
        <v>231</v>
      </c>
      <c r="R137" s="19" t="s">
        <v>231</v>
      </c>
      <c r="S137" s="19" t="s">
        <v>231</v>
      </c>
      <c r="T137" s="19" t="s">
        <v>231</v>
      </c>
      <c r="U137" s="19" t="s">
        <v>231</v>
      </c>
      <c r="V137" s="19" t="s">
        <v>67</v>
      </c>
      <c r="W137" s="19" t="s">
        <v>231</v>
      </c>
      <c r="X137" s="19" t="s">
        <v>64</v>
      </c>
      <c r="Y137" s="19" t="s">
        <v>64</v>
      </c>
      <c r="Z137" s="19"/>
      <c r="AA137" s="19" t="s">
        <v>64</v>
      </c>
      <c r="AB137" s="19" t="s">
        <v>64</v>
      </c>
      <c r="AC137" s="19" t="s">
        <v>64</v>
      </c>
      <c r="AD137" s="19" t="s">
        <v>64</v>
      </c>
      <c r="AE137" s="19" t="s">
        <v>64</v>
      </c>
      <c r="AF137" s="19" t="s">
        <v>64</v>
      </c>
      <c r="AG137" s="19" t="s">
        <v>64</v>
      </c>
      <c r="AH137" s="19" t="s">
        <v>64</v>
      </c>
      <c r="AI137" s="19" t="s">
        <v>64</v>
      </c>
      <c r="AJ137" s="19" t="s">
        <v>67</v>
      </c>
      <c r="AK137" s="57" t="s">
        <v>294</v>
      </c>
      <c r="BD137" s="5" t="s">
        <v>27</v>
      </c>
    </row>
    <row r="138" spans="1:56" ht="15.75" thickBot="1">
      <c r="A138" s="40">
        <v>44317</v>
      </c>
      <c r="B138" s="41" t="s">
        <v>77</v>
      </c>
      <c r="D138" s="6">
        <v>44545</v>
      </c>
      <c r="E138">
        <v>700</v>
      </c>
      <c r="F138">
        <v>1.8</v>
      </c>
      <c r="G138" s="9" t="s">
        <v>295</v>
      </c>
      <c r="I138" s="5" t="s">
        <v>610</v>
      </c>
      <c r="J138" s="5" t="str">
        <f t="shared" si="19"/>
        <v>1C</v>
      </c>
      <c r="L138" s="19" t="s">
        <v>231</v>
      </c>
      <c r="M138" s="19" t="s">
        <v>231</v>
      </c>
      <c r="N138" s="19" t="s">
        <v>231</v>
      </c>
      <c r="O138" s="19" t="s">
        <v>231</v>
      </c>
      <c r="P138" s="19" t="s">
        <v>231</v>
      </c>
      <c r="Q138" s="19" t="s">
        <v>231</v>
      </c>
      <c r="R138" s="19" t="s">
        <v>231</v>
      </c>
      <c r="S138" s="19" t="s">
        <v>231</v>
      </c>
      <c r="T138" s="19" t="s">
        <v>231</v>
      </c>
      <c r="U138" s="19" t="s">
        <v>231</v>
      </c>
      <c r="V138" s="19" t="s">
        <v>67</v>
      </c>
      <c r="W138" s="19" t="s">
        <v>231</v>
      </c>
      <c r="X138" s="19" t="s">
        <v>64</v>
      </c>
      <c r="Y138" s="19" t="s">
        <v>64</v>
      </c>
      <c r="Z138" s="19"/>
      <c r="AA138" s="19" t="s">
        <v>64</v>
      </c>
      <c r="AB138" s="19" t="s">
        <v>64</v>
      </c>
      <c r="AC138" s="19" t="s">
        <v>64</v>
      </c>
      <c r="AD138" s="19" t="s">
        <v>64</v>
      </c>
      <c r="AE138" s="19" t="s">
        <v>64</v>
      </c>
      <c r="AF138" s="19" t="s">
        <v>64</v>
      </c>
      <c r="AG138" s="19" t="s">
        <v>64</v>
      </c>
      <c r="AH138" s="19" t="s">
        <v>64</v>
      </c>
      <c r="AI138" s="19" t="s">
        <v>64</v>
      </c>
      <c r="AJ138" s="19" t="s">
        <v>67</v>
      </c>
      <c r="AK138" s="57"/>
      <c r="BD138" s="5" t="s">
        <v>27</v>
      </c>
    </row>
    <row r="139" spans="1:56" ht="15.75" thickBot="1">
      <c r="A139" s="40">
        <v>44319</v>
      </c>
      <c r="B139" s="41" t="s">
        <v>77</v>
      </c>
      <c r="D139" s="6">
        <v>44545</v>
      </c>
      <c r="E139">
        <v>700</v>
      </c>
      <c r="F139">
        <v>4.5999999999999996</v>
      </c>
      <c r="G139" s="9" t="s">
        <v>296</v>
      </c>
      <c r="I139" s="5" t="s">
        <v>612</v>
      </c>
      <c r="J139" s="5" t="str">
        <f t="shared" si="19"/>
        <v>1W</v>
      </c>
      <c r="L139" s="19" t="s">
        <v>231</v>
      </c>
      <c r="M139" s="19" t="s">
        <v>231</v>
      </c>
      <c r="N139" s="19" t="s">
        <v>231</v>
      </c>
      <c r="O139" s="19" t="s">
        <v>231</v>
      </c>
      <c r="P139" s="19" t="s">
        <v>231</v>
      </c>
      <c r="Q139" s="19" t="s">
        <v>231</v>
      </c>
      <c r="R139" s="19" t="s">
        <v>231</v>
      </c>
      <c r="S139" s="19" t="s">
        <v>231</v>
      </c>
      <c r="T139" s="19" t="s">
        <v>231</v>
      </c>
      <c r="U139" s="19" t="s">
        <v>231</v>
      </c>
      <c r="V139" s="19" t="s">
        <v>67</v>
      </c>
      <c r="W139" s="19" t="s">
        <v>231</v>
      </c>
      <c r="X139" s="19" t="s">
        <v>64</v>
      </c>
      <c r="Y139" s="19" t="s">
        <v>64</v>
      </c>
      <c r="Z139" s="19"/>
      <c r="AA139" s="19" t="s">
        <v>64</v>
      </c>
      <c r="AB139" s="19" t="s">
        <v>64</v>
      </c>
      <c r="AC139" s="19" t="s">
        <v>64</v>
      </c>
      <c r="AD139" s="19" t="s">
        <v>64</v>
      </c>
      <c r="AE139" s="19" t="s">
        <v>64</v>
      </c>
      <c r="AF139" s="19" t="s">
        <v>64</v>
      </c>
      <c r="AG139" s="19" t="s">
        <v>64</v>
      </c>
      <c r="AH139" s="19" t="s">
        <v>64</v>
      </c>
      <c r="AI139" s="19" t="s">
        <v>64</v>
      </c>
      <c r="AJ139" s="19" t="s">
        <v>67</v>
      </c>
      <c r="AK139" s="57" t="s">
        <v>297</v>
      </c>
      <c r="BD139" s="5" t="s">
        <v>27</v>
      </c>
    </row>
    <row r="140" spans="1:56" ht="15.75" thickBot="1">
      <c r="A140" s="40">
        <v>44320</v>
      </c>
      <c r="B140" s="41" t="s">
        <v>77</v>
      </c>
      <c r="D140" s="6">
        <v>44545</v>
      </c>
      <c r="E140">
        <v>700</v>
      </c>
      <c r="F140">
        <f>1+21/60</f>
        <v>1.35</v>
      </c>
      <c r="G140" s="9" t="s">
        <v>298</v>
      </c>
      <c r="I140" s="5" t="s">
        <v>610</v>
      </c>
      <c r="J140" s="5" t="str">
        <f t="shared" si="19"/>
        <v>1C</v>
      </c>
      <c r="L140" s="19" t="s">
        <v>231</v>
      </c>
      <c r="M140" s="19" t="s">
        <v>231</v>
      </c>
      <c r="N140" s="19" t="s">
        <v>231</v>
      </c>
      <c r="O140" s="19" t="s">
        <v>231</v>
      </c>
      <c r="P140" s="19" t="s">
        <v>231</v>
      </c>
      <c r="Q140" s="19" t="s">
        <v>231</v>
      </c>
      <c r="R140" s="19" t="s">
        <v>231</v>
      </c>
      <c r="S140" s="19" t="s">
        <v>231</v>
      </c>
      <c r="T140" s="19" t="s">
        <v>231</v>
      </c>
      <c r="U140" s="19" t="s">
        <v>231</v>
      </c>
      <c r="V140" s="19" t="s">
        <v>67</v>
      </c>
      <c r="W140" s="19" t="s">
        <v>231</v>
      </c>
      <c r="X140" s="19" t="s">
        <v>64</v>
      </c>
      <c r="Y140" s="19" t="s">
        <v>64</v>
      </c>
      <c r="Z140" s="19"/>
      <c r="AA140" s="19" t="s">
        <v>64</v>
      </c>
      <c r="AB140" s="19" t="s">
        <v>64</v>
      </c>
      <c r="AC140" s="19" t="s">
        <v>64</v>
      </c>
      <c r="AD140" s="19" t="s">
        <v>64</v>
      </c>
      <c r="AE140" s="19" t="s">
        <v>64</v>
      </c>
      <c r="AF140" s="19" t="s">
        <v>64</v>
      </c>
      <c r="AG140" s="19" t="s">
        <v>64</v>
      </c>
      <c r="AH140" s="19" t="s">
        <v>64</v>
      </c>
      <c r="AI140" s="19" t="s">
        <v>64</v>
      </c>
      <c r="AJ140" s="19" t="s">
        <v>67</v>
      </c>
      <c r="AK140" s="57"/>
      <c r="BD140" s="5" t="s">
        <v>27</v>
      </c>
    </row>
    <row r="141" spans="1:56" ht="15.75" thickBot="1">
      <c r="A141" s="40">
        <v>44321</v>
      </c>
      <c r="B141" s="41" t="s">
        <v>77</v>
      </c>
      <c r="D141" s="6">
        <v>44545</v>
      </c>
      <c r="E141">
        <v>700</v>
      </c>
      <c r="F141">
        <f>3+5/6</f>
        <v>3.8333333333333335</v>
      </c>
      <c r="G141" s="9" t="s">
        <v>299</v>
      </c>
      <c r="I141" s="5" t="s">
        <v>610</v>
      </c>
      <c r="J141" s="5" t="str">
        <f t="shared" si="19"/>
        <v>1C</v>
      </c>
      <c r="L141" s="19" t="s">
        <v>231</v>
      </c>
      <c r="M141" s="19" t="s">
        <v>231</v>
      </c>
      <c r="N141" s="19" t="s">
        <v>231</v>
      </c>
      <c r="O141" s="19" t="s">
        <v>231</v>
      </c>
      <c r="P141" s="19" t="s">
        <v>231</v>
      </c>
      <c r="Q141" s="19" t="s">
        <v>231</v>
      </c>
      <c r="R141" s="19" t="s">
        <v>231</v>
      </c>
      <c r="S141" s="19" t="s">
        <v>231</v>
      </c>
      <c r="T141" s="19" t="s">
        <v>231</v>
      </c>
      <c r="U141" s="19" t="s">
        <v>231</v>
      </c>
      <c r="V141" s="19" t="s">
        <v>67</v>
      </c>
      <c r="W141" s="19" t="s">
        <v>231</v>
      </c>
      <c r="X141" s="19" t="s">
        <v>64</v>
      </c>
      <c r="Y141" s="19" t="s">
        <v>64</v>
      </c>
      <c r="Z141" s="19"/>
      <c r="AA141" s="19" t="s">
        <v>64</v>
      </c>
      <c r="AB141" s="19" t="s">
        <v>64</v>
      </c>
      <c r="AC141" s="19" t="s">
        <v>64</v>
      </c>
      <c r="AD141" s="19" t="s">
        <v>64</v>
      </c>
      <c r="AE141" s="19" t="s">
        <v>64</v>
      </c>
      <c r="AF141" s="19" t="s">
        <v>64</v>
      </c>
      <c r="AG141" s="19" t="s">
        <v>64</v>
      </c>
      <c r="AH141" s="19" t="s">
        <v>64</v>
      </c>
      <c r="AI141" s="19" t="s">
        <v>64</v>
      </c>
      <c r="AJ141" s="19" t="s">
        <v>67</v>
      </c>
      <c r="AK141" s="57"/>
      <c r="BD141" s="5" t="s">
        <v>27</v>
      </c>
    </row>
    <row r="142" spans="1:56" ht="15.75" thickBot="1">
      <c r="A142" s="40">
        <v>44322</v>
      </c>
      <c r="B142" s="41" t="s">
        <v>77</v>
      </c>
      <c r="D142" s="6">
        <v>44545</v>
      </c>
      <c r="E142">
        <v>700</v>
      </c>
      <c r="F142">
        <v>3</v>
      </c>
      <c r="G142" s="9" t="s">
        <v>300</v>
      </c>
      <c r="I142" s="5" t="s">
        <v>610</v>
      </c>
      <c r="J142" s="5" t="str">
        <f t="shared" si="19"/>
        <v>1C</v>
      </c>
      <c r="L142" s="19" t="s">
        <v>231</v>
      </c>
      <c r="M142" s="19" t="s">
        <v>231</v>
      </c>
      <c r="N142" s="19" t="s">
        <v>231</v>
      </c>
      <c r="O142" s="19" t="s">
        <v>231</v>
      </c>
      <c r="P142" s="19" t="s">
        <v>231</v>
      </c>
      <c r="Q142" s="19" t="s">
        <v>231</v>
      </c>
      <c r="R142" s="19" t="s">
        <v>231</v>
      </c>
      <c r="S142" s="19" t="s">
        <v>231</v>
      </c>
      <c r="T142" s="19" t="s">
        <v>231</v>
      </c>
      <c r="U142" s="19" t="s">
        <v>231</v>
      </c>
      <c r="V142" s="19" t="s">
        <v>67</v>
      </c>
      <c r="W142" s="19" t="s">
        <v>231</v>
      </c>
      <c r="X142" s="19" t="s">
        <v>64</v>
      </c>
      <c r="Y142" s="19" t="s">
        <v>64</v>
      </c>
      <c r="Z142" s="19"/>
      <c r="AA142" s="19" t="s">
        <v>64</v>
      </c>
      <c r="AB142" s="19" t="s">
        <v>64</v>
      </c>
      <c r="AC142" s="19" t="s">
        <v>64</v>
      </c>
      <c r="AD142" s="19" t="s">
        <v>64</v>
      </c>
      <c r="AE142" s="19" t="s">
        <v>64</v>
      </c>
      <c r="AF142" s="19" t="s">
        <v>64</v>
      </c>
      <c r="AG142" s="19" t="s">
        <v>64</v>
      </c>
      <c r="AH142" s="19" t="s">
        <v>64</v>
      </c>
      <c r="AI142" s="19" t="s">
        <v>64</v>
      </c>
      <c r="AJ142" s="19" t="s">
        <v>67</v>
      </c>
      <c r="AK142" s="57"/>
      <c r="BD142" s="5" t="s">
        <v>27</v>
      </c>
    </row>
    <row r="143" spans="1:56" ht="15.75" thickBot="1">
      <c r="A143" s="40">
        <v>44323</v>
      </c>
      <c r="B143" s="41" t="s">
        <v>77</v>
      </c>
      <c r="D143" s="6">
        <v>44545</v>
      </c>
      <c r="E143">
        <v>700</v>
      </c>
      <c r="F143">
        <f>3.75</f>
        <v>3.75</v>
      </c>
      <c r="G143" s="9" t="s">
        <v>301</v>
      </c>
      <c r="I143" s="5" t="s">
        <v>612</v>
      </c>
      <c r="J143" s="5" t="str">
        <f t="shared" si="19"/>
        <v>1W</v>
      </c>
      <c r="L143" s="19" t="s">
        <v>231</v>
      </c>
      <c r="M143" s="19" t="s">
        <v>231</v>
      </c>
      <c r="N143" s="19" t="s">
        <v>231</v>
      </c>
      <c r="O143" s="19" t="s">
        <v>231</v>
      </c>
      <c r="P143" s="19" t="s">
        <v>231</v>
      </c>
      <c r="Q143" s="19" t="s">
        <v>231</v>
      </c>
      <c r="R143" s="19" t="s">
        <v>231</v>
      </c>
      <c r="S143" s="19" t="s">
        <v>231</v>
      </c>
      <c r="T143" s="19" t="s">
        <v>231</v>
      </c>
      <c r="U143" s="19" t="s">
        <v>231</v>
      </c>
      <c r="V143" s="19" t="s">
        <v>67</v>
      </c>
      <c r="W143" s="19" t="s">
        <v>231</v>
      </c>
      <c r="X143" s="19" t="s">
        <v>64</v>
      </c>
      <c r="Y143" s="19" t="s">
        <v>64</v>
      </c>
      <c r="Z143" s="19"/>
      <c r="AA143" s="19" t="s">
        <v>64</v>
      </c>
      <c r="AB143" s="19" t="s">
        <v>64</v>
      </c>
      <c r="AC143" s="19" t="s">
        <v>64</v>
      </c>
      <c r="AD143" s="19" t="s">
        <v>64</v>
      </c>
      <c r="AE143" s="19" t="s">
        <v>64</v>
      </c>
      <c r="AF143" s="19" t="s">
        <v>64</v>
      </c>
      <c r="AG143" s="19" t="s">
        <v>64</v>
      </c>
      <c r="AH143" s="19" t="s">
        <v>64</v>
      </c>
      <c r="AI143" s="19" t="s">
        <v>64</v>
      </c>
      <c r="AJ143" s="19" t="s">
        <v>67</v>
      </c>
      <c r="AK143" s="57" t="s">
        <v>303</v>
      </c>
    </row>
    <row r="144" spans="1:56" ht="15.75" thickBot="1">
      <c r="A144" s="40">
        <v>44324</v>
      </c>
      <c r="B144" s="41" t="s">
        <v>77</v>
      </c>
      <c r="D144" s="6">
        <v>44545</v>
      </c>
      <c r="E144">
        <v>700</v>
      </c>
      <c r="F144">
        <f>1+39/60</f>
        <v>1.65</v>
      </c>
      <c r="G144" s="9" t="s">
        <v>277</v>
      </c>
      <c r="I144" s="5" t="s">
        <v>610</v>
      </c>
      <c r="J144" s="5" t="str">
        <f t="shared" si="19"/>
        <v>1C</v>
      </c>
      <c r="L144" s="19" t="s">
        <v>231</v>
      </c>
      <c r="M144" s="19" t="s">
        <v>231</v>
      </c>
      <c r="N144" s="19" t="s">
        <v>231</v>
      </c>
      <c r="O144" s="19" t="s">
        <v>231</v>
      </c>
      <c r="P144" s="19" t="s">
        <v>231</v>
      </c>
      <c r="Q144" s="19" t="s">
        <v>231</v>
      </c>
      <c r="R144" s="19" t="s">
        <v>231</v>
      </c>
      <c r="S144" s="19" t="s">
        <v>231</v>
      </c>
      <c r="T144" s="19" t="s">
        <v>231</v>
      </c>
      <c r="U144" s="19" t="s">
        <v>231</v>
      </c>
      <c r="V144" s="19" t="s">
        <v>67</v>
      </c>
      <c r="W144" s="19" t="s">
        <v>231</v>
      </c>
      <c r="X144" s="19" t="s">
        <v>64</v>
      </c>
      <c r="Y144" s="19" t="s">
        <v>64</v>
      </c>
      <c r="Z144" s="19"/>
      <c r="AA144" s="19" t="s">
        <v>64</v>
      </c>
      <c r="AB144" s="19" t="s">
        <v>64</v>
      </c>
      <c r="AC144" s="19" t="s">
        <v>64</v>
      </c>
      <c r="AD144" s="19" t="s">
        <v>64</v>
      </c>
      <c r="AE144" s="19" t="s">
        <v>64</v>
      </c>
      <c r="AF144" s="19" t="s">
        <v>64</v>
      </c>
      <c r="AG144" s="19" t="s">
        <v>64</v>
      </c>
      <c r="AH144" s="19" t="s">
        <v>64</v>
      </c>
      <c r="AI144" s="19" t="s">
        <v>64</v>
      </c>
      <c r="AJ144" s="19" t="s">
        <v>67</v>
      </c>
      <c r="AK144" s="57"/>
    </row>
    <row r="145" spans="1:40" ht="15.75" thickBot="1">
      <c r="A145" s="40">
        <v>44326</v>
      </c>
      <c r="B145" s="41" t="s">
        <v>77</v>
      </c>
      <c r="D145" s="6">
        <v>44545</v>
      </c>
      <c r="E145">
        <v>700</v>
      </c>
      <c r="F145">
        <f>3+2/6</f>
        <v>3.3333333333333335</v>
      </c>
      <c r="G145" s="9" t="s">
        <v>302</v>
      </c>
      <c r="I145" s="5" t="s">
        <v>610</v>
      </c>
      <c r="J145" s="5" t="str">
        <f t="shared" si="19"/>
        <v>1C</v>
      </c>
      <c r="L145" s="19" t="s">
        <v>231</v>
      </c>
      <c r="M145" s="19" t="s">
        <v>231</v>
      </c>
      <c r="N145" s="19" t="s">
        <v>231</v>
      </c>
      <c r="O145" s="19" t="s">
        <v>231</v>
      </c>
      <c r="P145" s="19" t="s">
        <v>231</v>
      </c>
      <c r="Q145" s="19" t="s">
        <v>231</v>
      </c>
      <c r="R145" s="19" t="s">
        <v>231</v>
      </c>
      <c r="S145" s="19" t="s">
        <v>231</v>
      </c>
      <c r="T145" s="19" t="s">
        <v>231</v>
      </c>
      <c r="U145" s="19" t="s">
        <v>231</v>
      </c>
      <c r="V145" s="19" t="s">
        <v>67</v>
      </c>
      <c r="W145" s="19" t="s">
        <v>231</v>
      </c>
      <c r="X145" s="19" t="s">
        <v>64</v>
      </c>
      <c r="Y145" s="19" t="s">
        <v>64</v>
      </c>
      <c r="Z145" s="19"/>
      <c r="AA145" s="19" t="s">
        <v>64</v>
      </c>
      <c r="AB145" s="19" t="s">
        <v>64</v>
      </c>
      <c r="AC145" s="19" t="s">
        <v>64</v>
      </c>
      <c r="AD145" s="19" t="s">
        <v>64</v>
      </c>
      <c r="AE145" s="19" t="s">
        <v>64</v>
      </c>
      <c r="AF145" s="19" t="s">
        <v>64</v>
      </c>
      <c r="AG145" s="19" t="s">
        <v>64</v>
      </c>
      <c r="AH145" s="19" t="s">
        <v>64</v>
      </c>
      <c r="AI145" s="19" t="s">
        <v>64</v>
      </c>
      <c r="AJ145" s="19" t="s">
        <v>67</v>
      </c>
      <c r="AK145" s="57"/>
    </row>
    <row r="146" spans="1:40" ht="15" customHeight="1" thickBot="1">
      <c r="A146" s="40">
        <v>44327</v>
      </c>
      <c r="B146" s="41" t="s">
        <v>77</v>
      </c>
      <c r="D146" s="6">
        <v>44548</v>
      </c>
      <c r="E146">
        <v>700</v>
      </c>
      <c r="F146">
        <f>3+5/6</f>
        <v>3.8333333333333335</v>
      </c>
      <c r="G146" s="9" t="s">
        <v>304</v>
      </c>
      <c r="I146" s="5" t="s">
        <v>612</v>
      </c>
      <c r="J146" s="5" t="str">
        <f t="shared" si="19"/>
        <v>1W</v>
      </c>
      <c r="L146" s="19" t="s">
        <v>64</v>
      </c>
      <c r="M146" s="19" t="s">
        <v>67</v>
      </c>
      <c r="N146" s="19" t="s">
        <v>64</v>
      </c>
      <c r="O146" s="19" t="s">
        <v>64</v>
      </c>
      <c r="P146" s="19" t="s">
        <v>64</v>
      </c>
      <c r="Q146" s="19" t="s">
        <v>64</v>
      </c>
      <c r="R146" s="19" t="s">
        <v>64</v>
      </c>
      <c r="S146" s="19" t="s">
        <v>64</v>
      </c>
      <c r="T146" s="19" t="s">
        <v>64</v>
      </c>
      <c r="U146" s="19" t="s">
        <v>64</v>
      </c>
      <c r="V146" s="19" t="s">
        <v>64</v>
      </c>
      <c r="W146" s="19" t="s">
        <v>64</v>
      </c>
      <c r="X146" s="19" t="s">
        <v>64</v>
      </c>
      <c r="Y146" s="19" t="s">
        <v>64</v>
      </c>
      <c r="Z146" s="19"/>
      <c r="AA146" s="19" t="s">
        <v>64</v>
      </c>
      <c r="AB146" s="19" t="s">
        <v>64</v>
      </c>
      <c r="AC146" s="19" t="s">
        <v>64</v>
      </c>
      <c r="AD146" s="19" t="s">
        <v>64</v>
      </c>
      <c r="AE146" s="19" t="s">
        <v>64</v>
      </c>
      <c r="AF146" s="19" t="s">
        <v>64</v>
      </c>
      <c r="AG146" s="19" t="s">
        <v>64</v>
      </c>
      <c r="AH146" s="19" t="s">
        <v>67</v>
      </c>
      <c r="AI146" s="19" t="s">
        <v>64</v>
      </c>
      <c r="AJ146" s="19" t="s">
        <v>67</v>
      </c>
      <c r="AK146" s="57" t="s">
        <v>305</v>
      </c>
      <c r="AL146" s="106" t="s">
        <v>487</v>
      </c>
    </row>
    <row r="147" spans="1:40" ht="15.75" thickBot="1">
      <c r="A147" s="40">
        <v>44328</v>
      </c>
      <c r="B147" s="41" t="s">
        <v>77</v>
      </c>
      <c r="D147" s="6">
        <v>44548</v>
      </c>
      <c r="E147">
        <v>700</v>
      </c>
      <c r="F147">
        <f>3+2/3</f>
        <v>3.6666666666666665</v>
      </c>
      <c r="G147" s="9" t="s">
        <v>306</v>
      </c>
      <c r="I147" s="5" t="s">
        <v>612</v>
      </c>
      <c r="J147" s="5" t="str">
        <f t="shared" ref="J147:J210" si="20">"1"&amp;I147</f>
        <v>1W</v>
      </c>
      <c r="L147" s="19" t="s">
        <v>231</v>
      </c>
      <c r="M147" s="19" t="s">
        <v>231</v>
      </c>
      <c r="N147" s="19" t="s">
        <v>231</v>
      </c>
      <c r="O147" s="19" t="s">
        <v>231</v>
      </c>
      <c r="P147" s="19" t="s">
        <v>231</v>
      </c>
      <c r="Q147" s="19" t="s">
        <v>231</v>
      </c>
      <c r="R147" s="19" t="s">
        <v>231</v>
      </c>
      <c r="S147" s="19" t="s">
        <v>231</v>
      </c>
      <c r="T147" s="19" t="s">
        <v>231</v>
      </c>
      <c r="U147" s="19" t="s">
        <v>231</v>
      </c>
      <c r="V147" s="19" t="s">
        <v>67</v>
      </c>
      <c r="W147" s="19" t="s">
        <v>231</v>
      </c>
      <c r="X147" s="19" t="s">
        <v>64</v>
      </c>
      <c r="Y147" s="19" t="s">
        <v>64</v>
      </c>
      <c r="Z147" s="19"/>
      <c r="AA147" s="19" t="s">
        <v>64</v>
      </c>
      <c r="AB147" s="19" t="s">
        <v>64</v>
      </c>
      <c r="AC147" s="19" t="s">
        <v>64</v>
      </c>
      <c r="AD147" s="19" t="s">
        <v>64</v>
      </c>
      <c r="AE147" s="19" t="s">
        <v>64</v>
      </c>
      <c r="AF147" s="19" t="s">
        <v>64</v>
      </c>
      <c r="AG147" s="19" t="s">
        <v>64</v>
      </c>
      <c r="AH147" s="19" t="s">
        <v>64</v>
      </c>
      <c r="AI147" s="19" t="s">
        <v>64</v>
      </c>
      <c r="AJ147" s="19" t="s">
        <v>67</v>
      </c>
      <c r="AK147" s="57"/>
    </row>
    <row r="148" spans="1:40" ht="15.75" thickBot="1">
      <c r="A148" s="40">
        <v>44329</v>
      </c>
      <c r="B148" s="41" t="s">
        <v>77</v>
      </c>
      <c r="D148" s="6">
        <v>44548</v>
      </c>
      <c r="E148">
        <v>700</v>
      </c>
      <c r="F148">
        <v>3</v>
      </c>
      <c r="G148" s="9" t="s">
        <v>307</v>
      </c>
      <c r="I148" s="5" t="s">
        <v>610</v>
      </c>
      <c r="J148" s="5" t="str">
        <f t="shared" si="20"/>
        <v>1C</v>
      </c>
      <c r="L148" s="19" t="s">
        <v>231</v>
      </c>
      <c r="M148" s="19" t="s">
        <v>231</v>
      </c>
      <c r="N148" s="19" t="s">
        <v>231</v>
      </c>
      <c r="O148" s="19" t="s">
        <v>231</v>
      </c>
      <c r="P148" s="19" t="s">
        <v>231</v>
      </c>
      <c r="Q148" s="19" t="s">
        <v>231</v>
      </c>
      <c r="R148" s="19" t="s">
        <v>231</v>
      </c>
      <c r="S148" s="19" t="s">
        <v>231</v>
      </c>
      <c r="T148" s="19" t="s">
        <v>231</v>
      </c>
      <c r="U148" s="19" t="s">
        <v>231</v>
      </c>
      <c r="V148" s="19" t="s">
        <v>67</v>
      </c>
      <c r="W148" s="19" t="s">
        <v>231</v>
      </c>
      <c r="X148" s="19" t="s">
        <v>64</v>
      </c>
      <c r="Y148" s="19" t="s">
        <v>64</v>
      </c>
      <c r="Z148" s="19"/>
      <c r="AA148" s="19" t="s">
        <v>64</v>
      </c>
      <c r="AB148" s="19" t="s">
        <v>64</v>
      </c>
      <c r="AC148" s="19" t="s">
        <v>64</v>
      </c>
      <c r="AD148" s="19" t="s">
        <v>64</v>
      </c>
      <c r="AE148" s="19" t="s">
        <v>64</v>
      </c>
      <c r="AF148" s="19" t="s">
        <v>64</v>
      </c>
      <c r="AG148" s="19" t="s">
        <v>64</v>
      </c>
      <c r="AH148" s="19" t="s">
        <v>64</v>
      </c>
      <c r="AI148" s="19" t="s">
        <v>64</v>
      </c>
      <c r="AJ148" s="19" t="s">
        <v>67</v>
      </c>
      <c r="AK148" s="57"/>
    </row>
    <row r="149" spans="1:40" ht="15.75" thickBot="1">
      <c r="A149" s="40">
        <v>44330</v>
      </c>
      <c r="B149" s="41" t="s">
        <v>77</v>
      </c>
      <c r="D149" s="6">
        <v>44548</v>
      </c>
      <c r="E149">
        <v>700</v>
      </c>
      <c r="F149">
        <v>3</v>
      </c>
      <c r="G149" s="9" t="s">
        <v>308</v>
      </c>
      <c r="I149" s="5" t="s">
        <v>612</v>
      </c>
      <c r="J149" s="5" t="str">
        <f t="shared" si="20"/>
        <v>1W</v>
      </c>
      <c r="L149" s="19" t="s">
        <v>231</v>
      </c>
      <c r="M149" s="19" t="s">
        <v>227</v>
      </c>
      <c r="N149" s="19" t="s">
        <v>231</v>
      </c>
      <c r="O149" s="19" t="s">
        <v>231</v>
      </c>
      <c r="P149" s="19" t="s">
        <v>231</v>
      </c>
      <c r="Q149" s="19" t="s">
        <v>231</v>
      </c>
      <c r="R149" s="19" t="s">
        <v>231</v>
      </c>
      <c r="S149" s="19" t="s">
        <v>231</v>
      </c>
      <c r="T149" s="19" t="s">
        <v>231</v>
      </c>
      <c r="U149" s="19" t="s">
        <v>231</v>
      </c>
      <c r="V149" s="19" t="s">
        <v>231</v>
      </c>
      <c r="W149" s="19" t="s">
        <v>231</v>
      </c>
      <c r="X149" s="19" t="s">
        <v>231</v>
      </c>
      <c r="Y149" s="19" t="s">
        <v>231</v>
      </c>
      <c r="Z149" s="19" t="s">
        <v>67</v>
      </c>
      <c r="AA149" s="19" t="s">
        <v>231</v>
      </c>
      <c r="AB149" s="19" t="s">
        <v>231</v>
      </c>
      <c r="AC149" s="19" t="s">
        <v>231</v>
      </c>
      <c r="AD149" s="19" t="s">
        <v>231</v>
      </c>
      <c r="AE149" s="19" t="s">
        <v>231</v>
      </c>
      <c r="AF149" s="19" t="s">
        <v>231</v>
      </c>
      <c r="AG149" s="19" t="s">
        <v>231</v>
      </c>
      <c r="AH149" s="19" t="s">
        <v>227</v>
      </c>
      <c r="AI149" s="19" t="s">
        <v>231</v>
      </c>
      <c r="AJ149" s="19" t="s">
        <v>227</v>
      </c>
      <c r="AK149" s="57"/>
    </row>
    <row r="150" spans="1:40" ht="15.75" thickBot="1">
      <c r="A150" s="40">
        <v>44331</v>
      </c>
      <c r="B150" s="41" t="s">
        <v>77</v>
      </c>
      <c r="D150" s="6">
        <v>44548</v>
      </c>
      <c r="E150">
        <v>700</v>
      </c>
      <c r="F150">
        <f>3+4/60</f>
        <v>3.0666666666666669</v>
      </c>
      <c r="G150" s="9" t="s">
        <v>311</v>
      </c>
      <c r="I150" s="5" t="s">
        <v>610</v>
      </c>
      <c r="J150" s="5" t="str">
        <f t="shared" si="20"/>
        <v>1C</v>
      </c>
      <c r="L150" s="19" t="s">
        <v>231</v>
      </c>
      <c r="M150" s="19" t="s">
        <v>231</v>
      </c>
      <c r="N150" s="19" t="s">
        <v>231</v>
      </c>
      <c r="O150" s="19" t="s">
        <v>231</v>
      </c>
      <c r="P150" s="19" t="s">
        <v>231</v>
      </c>
      <c r="Q150" s="19" t="s">
        <v>231</v>
      </c>
      <c r="R150" s="19" t="s">
        <v>231</v>
      </c>
      <c r="S150" s="19" t="s">
        <v>231</v>
      </c>
      <c r="T150" s="19" t="s">
        <v>231</v>
      </c>
      <c r="U150" s="19" t="s">
        <v>231</v>
      </c>
      <c r="V150" s="19" t="s">
        <v>231</v>
      </c>
      <c r="W150" s="19" t="s">
        <v>231</v>
      </c>
      <c r="X150" s="19" t="s">
        <v>231</v>
      </c>
      <c r="Y150" s="19" t="s">
        <v>231</v>
      </c>
      <c r="Z150" s="19" t="s">
        <v>67</v>
      </c>
      <c r="AA150" s="19" t="s">
        <v>231</v>
      </c>
      <c r="AB150" s="19" t="s">
        <v>231</v>
      </c>
      <c r="AC150" s="19" t="s">
        <v>231</v>
      </c>
      <c r="AD150" s="19" t="s">
        <v>231</v>
      </c>
      <c r="AE150" s="19" t="s">
        <v>231</v>
      </c>
      <c r="AF150" s="19" t="s">
        <v>231</v>
      </c>
      <c r="AG150" s="19" t="s">
        <v>231</v>
      </c>
      <c r="AH150" s="19" t="s">
        <v>227</v>
      </c>
      <c r="AI150" s="19" t="s">
        <v>231</v>
      </c>
      <c r="AJ150" s="19" t="s">
        <v>231</v>
      </c>
      <c r="AK150" s="57"/>
    </row>
    <row r="151" spans="1:40" ht="15.75" thickBot="1">
      <c r="A151" s="40">
        <v>44333</v>
      </c>
      <c r="B151" s="41" t="s">
        <v>77</v>
      </c>
      <c r="D151" s="6">
        <v>44548</v>
      </c>
      <c r="E151" t="s">
        <v>21</v>
      </c>
      <c r="F151" t="s">
        <v>323</v>
      </c>
      <c r="G151" s="9" t="s">
        <v>312</v>
      </c>
      <c r="I151" s="5" t="s">
        <v>610</v>
      </c>
      <c r="J151" s="5" t="str">
        <f t="shared" si="20"/>
        <v>1C</v>
      </c>
      <c r="L151" s="19" t="s">
        <v>231</v>
      </c>
      <c r="M151" s="19" t="s">
        <v>231</v>
      </c>
      <c r="N151" s="19" t="s">
        <v>231</v>
      </c>
      <c r="O151" s="19" t="s">
        <v>231</v>
      </c>
      <c r="P151" s="19" t="s">
        <v>231</v>
      </c>
      <c r="Q151" s="19" t="s">
        <v>231</v>
      </c>
      <c r="R151" s="19" t="s">
        <v>231</v>
      </c>
      <c r="S151" s="19" t="s">
        <v>231</v>
      </c>
      <c r="T151" s="19" t="s">
        <v>231</v>
      </c>
      <c r="U151" s="19" t="s">
        <v>231</v>
      </c>
      <c r="V151" s="19" t="s">
        <v>231</v>
      </c>
      <c r="W151" s="19" t="s">
        <v>231</v>
      </c>
      <c r="X151" s="19" t="s">
        <v>231</v>
      </c>
      <c r="Y151" s="19" t="s">
        <v>231</v>
      </c>
      <c r="Z151" s="19" t="s">
        <v>67</v>
      </c>
      <c r="AA151" s="19" t="s">
        <v>231</v>
      </c>
      <c r="AB151" s="19" t="s">
        <v>231</v>
      </c>
      <c r="AC151" s="19" t="s">
        <v>231</v>
      </c>
      <c r="AD151" s="19" t="s">
        <v>231</v>
      </c>
      <c r="AE151" s="19" t="s">
        <v>231</v>
      </c>
      <c r="AF151" s="19" t="s">
        <v>231</v>
      </c>
      <c r="AG151" s="19" t="s">
        <v>231</v>
      </c>
      <c r="AH151" s="19" t="s">
        <v>227</v>
      </c>
      <c r="AI151" s="19" t="s">
        <v>231</v>
      </c>
      <c r="AJ151" s="19" t="s">
        <v>231</v>
      </c>
      <c r="AK151" s="57"/>
    </row>
    <row r="152" spans="1:40" ht="15.75" thickBot="1">
      <c r="A152" s="40">
        <v>44334</v>
      </c>
      <c r="B152" s="41" t="s">
        <v>77</v>
      </c>
      <c r="D152" s="6">
        <v>44548</v>
      </c>
      <c r="E152">
        <v>700</v>
      </c>
      <c r="F152">
        <f>2+10/60</f>
        <v>2.1666666666666665</v>
      </c>
      <c r="G152" s="9" t="s">
        <v>313</v>
      </c>
      <c r="I152" s="5" t="s">
        <v>610</v>
      </c>
      <c r="J152" s="5" t="str">
        <f t="shared" si="20"/>
        <v>1C</v>
      </c>
      <c r="L152" s="19" t="s">
        <v>231</v>
      </c>
      <c r="M152" s="19" t="s">
        <v>231</v>
      </c>
      <c r="N152" s="19" t="s">
        <v>231</v>
      </c>
      <c r="O152" s="19" t="s">
        <v>231</v>
      </c>
      <c r="P152" s="19" t="s">
        <v>231</v>
      </c>
      <c r="Q152" s="19" t="s">
        <v>231</v>
      </c>
      <c r="R152" s="19" t="s">
        <v>231</v>
      </c>
      <c r="S152" s="19" t="s">
        <v>231</v>
      </c>
      <c r="T152" s="19" t="s">
        <v>231</v>
      </c>
      <c r="U152" s="19" t="s">
        <v>231</v>
      </c>
      <c r="V152" s="19" t="s">
        <v>231</v>
      </c>
      <c r="W152" s="19" t="s">
        <v>231</v>
      </c>
      <c r="X152" s="19" t="s">
        <v>231</v>
      </c>
      <c r="Y152" s="19" t="s">
        <v>231</v>
      </c>
      <c r="Z152" s="19" t="s">
        <v>67</v>
      </c>
      <c r="AA152" s="19" t="s">
        <v>231</v>
      </c>
      <c r="AB152" s="19" t="s">
        <v>231</v>
      </c>
      <c r="AC152" s="19" t="s">
        <v>231</v>
      </c>
      <c r="AD152" s="19" t="s">
        <v>231</v>
      </c>
      <c r="AE152" s="19" t="s">
        <v>231</v>
      </c>
      <c r="AF152" s="19" t="s">
        <v>231</v>
      </c>
      <c r="AG152" s="19" t="s">
        <v>231</v>
      </c>
      <c r="AH152" s="19" t="s">
        <v>227</v>
      </c>
      <c r="AI152" s="19" t="s">
        <v>231</v>
      </c>
      <c r="AJ152" s="19" t="s">
        <v>231</v>
      </c>
      <c r="AK152" s="57"/>
    </row>
    <row r="153" spans="1:40" ht="15.75" thickBot="1">
      <c r="A153" s="40">
        <v>44335</v>
      </c>
      <c r="B153" s="41" t="s">
        <v>77</v>
      </c>
      <c r="D153" s="6">
        <v>44548</v>
      </c>
      <c r="E153" t="s">
        <v>21</v>
      </c>
      <c r="F153">
        <f>3+6/60</f>
        <v>3.1</v>
      </c>
      <c r="G153" s="9" t="s">
        <v>314</v>
      </c>
      <c r="I153" s="5" t="s">
        <v>612</v>
      </c>
      <c r="J153" s="5" t="str">
        <f t="shared" si="20"/>
        <v>1W</v>
      </c>
      <c r="L153" s="19" t="s">
        <v>231</v>
      </c>
      <c r="M153" s="19" t="s">
        <v>227</v>
      </c>
      <c r="N153" s="19" t="s">
        <v>231</v>
      </c>
      <c r="O153" s="19" t="s">
        <v>231</v>
      </c>
      <c r="P153" s="19" t="s">
        <v>231</v>
      </c>
      <c r="Q153" s="19" t="s">
        <v>231</v>
      </c>
      <c r="R153" s="19" t="s">
        <v>231</v>
      </c>
      <c r="S153" s="19" t="s">
        <v>231</v>
      </c>
      <c r="T153" s="19" t="s">
        <v>231</v>
      </c>
      <c r="U153" s="19" t="s">
        <v>231</v>
      </c>
      <c r="V153" s="19" t="s">
        <v>231</v>
      </c>
      <c r="W153" s="19" t="s">
        <v>231</v>
      </c>
      <c r="X153" s="19" t="s">
        <v>231</v>
      </c>
      <c r="Y153" s="19" t="s">
        <v>231</v>
      </c>
      <c r="Z153" s="19" t="s">
        <v>67</v>
      </c>
      <c r="AA153" s="19" t="s">
        <v>231</v>
      </c>
      <c r="AB153" s="19" t="s">
        <v>231</v>
      </c>
      <c r="AC153" s="19" t="s">
        <v>231</v>
      </c>
      <c r="AD153" s="19" t="s">
        <v>231</v>
      </c>
      <c r="AE153" s="19" t="s">
        <v>231</v>
      </c>
      <c r="AF153" s="19" t="s">
        <v>231</v>
      </c>
      <c r="AG153" s="19" t="s">
        <v>231</v>
      </c>
      <c r="AH153" s="19" t="s">
        <v>227</v>
      </c>
      <c r="AI153" s="19" t="s">
        <v>231</v>
      </c>
      <c r="AJ153" s="19" t="s">
        <v>227</v>
      </c>
      <c r="AK153" s="57"/>
    </row>
    <row r="154" spans="1:40" ht="15.75" thickBot="1">
      <c r="A154" s="40">
        <v>44336</v>
      </c>
      <c r="B154" s="41" t="s">
        <v>77</v>
      </c>
      <c r="D154" s="6">
        <v>44548</v>
      </c>
      <c r="E154">
        <v>700</v>
      </c>
      <c r="F154">
        <f>2+4/60</f>
        <v>2.0666666666666669</v>
      </c>
      <c r="G154" s="9" t="s">
        <v>315</v>
      </c>
      <c r="I154" s="5" t="s">
        <v>612</v>
      </c>
      <c r="J154" s="5" t="str">
        <f t="shared" si="20"/>
        <v>1W</v>
      </c>
      <c r="L154" s="19" t="s">
        <v>231</v>
      </c>
      <c r="M154" s="19" t="s">
        <v>227</v>
      </c>
      <c r="N154" s="19" t="s">
        <v>231</v>
      </c>
      <c r="O154" s="19" t="s">
        <v>231</v>
      </c>
      <c r="P154" s="19" t="s">
        <v>231</v>
      </c>
      <c r="Q154" s="19" t="s">
        <v>231</v>
      </c>
      <c r="R154" s="19" t="s">
        <v>231</v>
      </c>
      <c r="S154" s="19" t="s">
        <v>231</v>
      </c>
      <c r="T154" s="19" t="s">
        <v>231</v>
      </c>
      <c r="U154" s="19" t="s">
        <v>231</v>
      </c>
      <c r="V154" s="19" t="s">
        <v>231</v>
      </c>
      <c r="W154" s="19" t="s">
        <v>231</v>
      </c>
      <c r="X154" s="19" t="s">
        <v>231</v>
      </c>
      <c r="Y154" s="19" t="s">
        <v>231</v>
      </c>
      <c r="Z154" s="19" t="s">
        <v>67</v>
      </c>
      <c r="AA154" s="19" t="s">
        <v>231</v>
      </c>
      <c r="AB154" s="19" t="s">
        <v>231</v>
      </c>
      <c r="AC154" s="19" t="s">
        <v>231</v>
      </c>
      <c r="AD154" s="19" t="s">
        <v>231</v>
      </c>
      <c r="AE154" s="19" t="s">
        <v>231</v>
      </c>
      <c r="AF154" s="19" t="s">
        <v>231</v>
      </c>
      <c r="AG154" s="19" t="s">
        <v>231</v>
      </c>
      <c r="AH154" s="19" t="s">
        <v>227</v>
      </c>
      <c r="AI154" s="19" t="s">
        <v>231</v>
      </c>
      <c r="AJ154" s="19" t="s">
        <v>227</v>
      </c>
      <c r="AK154" s="57" t="s">
        <v>321</v>
      </c>
    </row>
    <row r="155" spans="1:40" ht="15.75" thickBot="1">
      <c r="A155" s="40">
        <v>44337</v>
      </c>
      <c r="B155" s="41" t="s">
        <v>77</v>
      </c>
      <c r="D155" s="6">
        <v>44548</v>
      </c>
      <c r="E155" t="s">
        <v>21</v>
      </c>
      <c r="F155">
        <f>2+24/60</f>
        <v>2.4</v>
      </c>
      <c r="G155" s="9" t="s">
        <v>316</v>
      </c>
      <c r="I155" s="5" t="s">
        <v>610</v>
      </c>
      <c r="J155" s="5" t="str">
        <f t="shared" si="20"/>
        <v>1C</v>
      </c>
      <c r="L155" s="19" t="s">
        <v>231</v>
      </c>
      <c r="M155" s="19" t="s">
        <v>231</v>
      </c>
      <c r="N155" s="19" t="s">
        <v>231</v>
      </c>
      <c r="O155" s="19" t="s">
        <v>231</v>
      </c>
      <c r="P155" s="19" t="s">
        <v>231</v>
      </c>
      <c r="Q155" s="19" t="s">
        <v>231</v>
      </c>
      <c r="R155" s="19" t="s">
        <v>231</v>
      </c>
      <c r="S155" s="19" t="s">
        <v>231</v>
      </c>
      <c r="T155" s="19" t="s">
        <v>231</v>
      </c>
      <c r="U155" s="19" t="s">
        <v>231</v>
      </c>
      <c r="V155" s="19" t="s">
        <v>231</v>
      </c>
      <c r="W155" s="19" t="s">
        <v>231</v>
      </c>
      <c r="X155" s="19" t="s">
        <v>231</v>
      </c>
      <c r="Y155" s="19" t="s">
        <v>231</v>
      </c>
      <c r="Z155" s="19" t="s">
        <v>67</v>
      </c>
      <c r="AA155" s="19" t="s">
        <v>231</v>
      </c>
      <c r="AB155" s="19" t="s">
        <v>231</v>
      </c>
      <c r="AC155" s="19" t="s">
        <v>231</v>
      </c>
      <c r="AD155" s="19" t="s">
        <v>231</v>
      </c>
      <c r="AE155" s="19" t="s">
        <v>231</v>
      </c>
      <c r="AF155" s="19" t="s">
        <v>231</v>
      </c>
      <c r="AG155" s="19" t="s">
        <v>231</v>
      </c>
      <c r="AH155" s="19" t="s">
        <v>227</v>
      </c>
      <c r="AI155" s="19" t="s">
        <v>231</v>
      </c>
      <c r="AJ155" s="19" t="s">
        <v>231</v>
      </c>
      <c r="AK155" s="57"/>
    </row>
    <row r="156" spans="1:40" ht="15.75" thickBot="1">
      <c r="A156" s="40">
        <v>44339</v>
      </c>
      <c r="B156" s="41" t="s">
        <v>77</v>
      </c>
      <c r="D156" s="6">
        <v>44548</v>
      </c>
      <c r="E156">
        <v>700</v>
      </c>
      <c r="F156">
        <f>2+42/60</f>
        <v>2.7</v>
      </c>
      <c r="G156" s="9" t="s">
        <v>317</v>
      </c>
      <c r="I156" s="5" t="s">
        <v>612</v>
      </c>
      <c r="J156" s="5" t="str">
        <f t="shared" si="20"/>
        <v>1W</v>
      </c>
      <c r="L156" s="19" t="s">
        <v>231</v>
      </c>
      <c r="M156" s="19" t="s">
        <v>227</v>
      </c>
      <c r="N156" s="19" t="s">
        <v>231</v>
      </c>
      <c r="O156" s="19" t="s">
        <v>231</v>
      </c>
      <c r="P156" s="19" t="s">
        <v>231</v>
      </c>
      <c r="Q156" s="19" t="s">
        <v>231</v>
      </c>
      <c r="R156" s="19" t="s">
        <v>231</v>
      </c>
      <c r="S156" s="19" t="s">
        <v>231</v>
      </c>
      <c r="T156" s="19" t="s">
        <v>231</v>
      </c>
      <c r="U156" s="19" t="s">
        <v>231</v>
      </c>
      <c r="V156" s="19" t="s">
        <v>231</v>
      </c>
      <c r="W156" s="19" t="s">
        <v>231</v>
      </c>
      <c r="X156" s="19" t="s">
        <v>231</v>
      </c>
      <c r="Y156" s="19" t="s">
        <v>231</v>
      </c>
      <c r="Z156" s="19" t="s">
        <v>67</v>
      </c>
      <c r="AA156" s="19" t="s">
        <v>231</v>
      </c>
      <c r="AB156" s="19" t="s">
        <v>231</v>
      </c>
      <c r="AC156" s="19" t="s">
        <v>231</v>
      </c>
      <c r="AD156" s="19" t="s">
        <v>231</v>
      </c>
      <c r="AE156" s="19" t="s">
        <v>231</v>
      </c>
      <c r="AF156" s="19" t="s">
        <v>231</v>
      </c>
      <c r="AG156" s="19" t="s">
        <v>231</v>
      </c>
      <c r="AH156" s="19" t="s">
        <v>227</v>
      </c>
      <c r="AI156" s="19" t="s">
        <v>231</v>
      </c>
      <c r="AJ156" s="19" t="s">
        <v>227</v>
      </c>
      <c r="AK156" s="57" t="s">
        <v>322</v>
      </c>
    </row>
    <row r="157" spans="1:40" ht="15.75" thickBot="1">
      <c r="A157" s="40">
        <v>44340</v>
      </c>
      <c r="B157" s="41" t="s">
        <v>77</v>
      </c>
      <c r="D157" s="6">
        <v>44548</v>
      </c>
      <c r="E157" t="s">
        <v>21</v>
      </c>
      <c r="F157">
        <f>2+14/60</f>
        <v>2.2333333333333334</v>
      </c>
      <c r="G157" s="9" t="s">
        <v>318</v>
      </c>
      <c r="I157" s="5" t="s">
        <v>610</v>
      </c>
      <c r="J157" s="5" t="str">
        <f t="shared" si="20"/>
        <v>1C</v>
      </c>
      <c r="L157" s="19" t="s">
        <v>231</v>
      </c>
      <c r="M157" s="19" t="s">
        <v>231</v>
      </c>
      <c r="N157" s="19" t="s">
        <v>231</v>
      </c>
      <c r="O157" s="19" t="s">
        <v>231</v>
      </c>
      <c r="P157" s="19" t="s">
        <v>231</v>
      </c>
      <c r="Q157" s="19" t="s">
        <v>231</v>
      </c>
      <c r="R157" s="19" t="s">
        <v>231</v>
      </c>
      <c r="S157" s="19" t="s">
        <v>231</v>
      </c>
      <c r="T157" s="19" t="s">
        <v>231</v>
      </c>
      <c r="U157" s="19" t="s">
        <v>231</v>
      </c>
      <c r="V157" s="19" t="s">
        <v>231</v>
      </c>
      <c r="W157" s="19" t="s">
        <v>231</v>
      </c>
      <c r="X157" s="19" t="s">
        <v>231</v>
      </c>
      <c r="Y157" s="19" t="s">
        <v>231</v>
      </c>
      <c r="Z157" s="19" t="s">
        <v>67</v>
      </c>
      <c r="AA157" s="19" t="s">
        <v>231</v>
      </c>
      <c r="AB157" s="19" t="s">
        <v>231</v>
      </c>
      <c r="AC157" s="19" t="s">
        <v>231</v>
      </c>
      <c r="AD157" s="19" t="s">
        <v>231</v>
      </c>
      <c r="AE157" s="19" t="s">
        <v>231</v>
      </c>
      <c r="AF157" s="19" t="s">
        <v>231</v>
      </c>
      <c r="AG157" s="19" t="s">
        <v>231</v>
      </c>
      <c r="AH157" s="19" t="s">
        <v>227</v>
      </c>
      <c r="AI157" s="19" t="s">
        <v>231</v>
      </c>
      <c r="AJ157" s="19" t="s">
        <v>231</v>
      </c>
      <c r="AK157" s="57"/>
    </row>
    <row r="158" spans="1:40" ht="15.75" thickBot="1">
      <c r="A158" s="40">
        <v>44341</v>
      </c>
      <c r="B158" s="41" t="s">
        <v>77</v>
      </c>
      <c r="D158" s="6">
        <v>44548</v>
      </c>
      <c r="E158">
        <v>700</v>
      </c>
      <c r="F158">
        <f>57/60</f>
        <v>0.95</v>
      </c>
      <c r="G158" s="9" t="s">
        <v>319</v>
      </c>
      <c r="I158" s="5" t="s">
        <v>610</v>
      </c>
      <c r="J158" s="5" t="str">
        <f t="shared" si="20"/>
        <v>1C</v>
      </c>
      <c r="L158" s="19" t="s">
        <v>231</v>
      </c>
      <c r="M158" s="19" t="s">
        <v>231</v>
      </c>
      <c r="N158" s="19" t="s">
        <v>231</v>
      </c>
      <c r="O158" s="19" t="s">
        <v>231</v>
      </c>
      <c r="P158" s="19" t="s">
        <v>231</v>
      </c>
      <c r="Q158" s="19" t="s">
        <v>231</v>
      </c>
      <c r="R158" s="19" t="s">
        <v>231</v>
      </c>
      <c r="S158" s="19" t="s">
        <v>231</v>
      </c>
      <c r="T158" s="19" t="s">
        <v>231</v>
      </c>
      <c r="U158" s="19" t="s">
        <v>231</v>
      </c>
      <c r="V158" s="19" t="s">
        <v>231</v>
      </c>
      <c r="W158" s="19" t="s">
        <v>231</v>
      </c>
      <c r="X158" s="19" t="s">
        <v>231</v>
      </c>
      <c r="Y158" s="19" t="s">
        <v>231</v>
      </c>
      <c r="Z158" s="19" t="s">
        <v>67</v>
      </c>
      <c r="AA158" s="19" t="s">
        <v>231</v>
      </c>
      <c r="AB158" s="19" t="s">
        <v>231</v>
      </c>
      <c r="AC158" s="19" t="s">
        <v>231</v>
      </c>
      <c r="AD158" s="19" t="s">
        <v>231</v>
      </c>
      <c r="AE158" s="19" t="s">
        <v>231</v>
      </c>
      <c r="AF158" s="19" t="s">
        <v>231</v>
      </c>
      <c r="AG158" s="19" t="s">
        <v>231</v>
      </c>
      <c r="AH158" s="19" t="s">
        <v>227</v>
      </c>
      <c r="AI158" s="19" t="s">
        <v>231</v>
      </c>
      <c r="AJ158" s="19" t="s">
        <v>231</v>
      </c>
      <c r="AK158" s="57"/>
    </row>
    <row r="159" spans="1:40" ht="15.75" thickBot="1">
      <c r="A159" s="40">
        <v>44342</v>
      </c>
      <c r="B159" s="41" t="s">
        <v>77</v>
      </c>
      <c r="D159" s="6">
        <v>44548</v>
      </c>
      <c r="E159" t="s">
        <v>21</v>
      </c>
      <c r="F159">
        <f>1+11/60</f>
        <v>1.1833333333333333</v>
      </c>
      <c r="G159" s="9" t="s">
        <v>320</v>
      </c>
      <c r="I159" s="5" t="s">
        <v>610</v>
      </c>
      <c r="J159" s="5" t="str">
        <f t="shared" si="20"/>
        <v>1C</v>
      </c>
      <c r="L159" s="19" t="s">
        <v>231</v>
      </c>
      <c r="M159" s="19" t="s">
        <v>231</v>
      </c>
      <c r="N159" s="19" t="s">
        <v>231</v>
      </c>
      <c r="O159" s="19" t="s">
        <v>231</v>
      </c>
      <c r="P159" s="19" t="s">
        <v>231</v>
      </c>
      <c r="Q159" s="19" t="s">
        <v>231</v>
      </c>
      <c r="R159" s="19" t="s">
        <v>231</v>
      </c>
      <c r="S159" s="19" t="s">
        <v>231</v>
      </c>
      <c r="T159" s="19" t="s">
        <v>231</v>
      </c>
      <c r="U159" s="19" t="s">
        <v>231</v>
      </c>
      <c r="V159" s="19" t="s">
        <v>231</v>
      </c>
      <c r="W159" s="19" t="s">
        <v>231</v>
      </c>
      <c r="X159" s="19" t="s">
        <v>231</v>
      </c>
      <c r="Y159" s="19" t="s">
        <v>231</v>
      </c>
      <c r="Z159" s="19" t="s">
        <v>67</v>
      </c>
      <c r="AA159" s="19" t="s">
        <v>231</v>
      </c>
      <c r="AB159" s="19" t="s">
        <v>231</v>
      </c>
      <c r="AC159" s="19" t="s">
        <v>231</v>
      </c>
      <c r="AD159" s="19" t="s">
        <v>231</v>
      </c>
      <c r="AE159" s="19" t="s">
        <v>231</v>
      </c>
      <c r="AF159" s="19" t="s">
        <v>231</v>
      </c>
      <c r="AG159" s="19" t="s">
        <v>231</v>
      </c>
      <c r="AH159" s="19" t="s">
        <v>227</v>
      </c>
      <c r="AI159" s="19" t="s">
        <v>231</v>
      </c>
      <c r="AJ159" s="19" t="s">
        <v>231</v>
      </c>
      <c r="AK159" s="57"/>
    </row>
    <row r="160" spans="1:40" ht="15.75" thickBot="1">
      <c r="A160" s="40">
        <v>44343</v>
      </c>
      <c r="B160" s="41" t="s">
        <v>77</v>
      </c>
      <c r="D160" s="6">
        <v>44549</v>
      </c>
      <c r="E160">
        <v>700</v>
      </c>
      <c r="F160">
        <v>4</v>
      </c>
      <c r="G160" s="9" t="s">
        <v>333</v>
      </c>
      <c r="I160" s="5" t="s">
        <v>610</v>
      </c>
      <c r="J160" s="5" t="str">
        <f t="shared" si="20"/>
        <v>1C</v>
      </c>
      <c r="L160" s="19" t="s">
        <v>231</v>
      </c>
      <c r="M160" s="19" t="s">
        <v>231</v>
      </c>
      <c r="N160" s="19" t="s">
        <v>231</v>
      </c>
      <c r="O160" s="19" t="s">
        <v>231</v>
      </c>
      <c r="P160" s="19" t="s">
        <v>231</v>
      </c>
      <c r="Q160" s="19" t="s">
        <v>231</v>
      </c>
      <c r="R160" s="19" t="s">
        <v>231</v>
      </c>
      <c r="S160" s="19" t="s">
        <v>231</v>
      </c>
      <c r="T160" s="19" t="s">
        <v>231</v>
      </c>
      <c r="U160" s="19" t="s">
        <v>231</v>
      </c>
      <c r="V160" s="19" t="s">
        <v>231</v>
      </c>
      <c r="W160" s="19" t="s">
        <v>231</v>
      </c>
      <c r="X160" s="19" t="s">
        <v>231</v>
      </c>
      <c r="Y160" s="19" t="s">
        <v>231</v>
      </c>
      <c r="Z160" s="19" t="s">
        <v>67</v>
      </c>
      <c r="AA160" s="19" t="s">
        <v>231</v>
      </c>
      <c r="AB160" s="19" t="s">
        <v>231</v>
      </c>
      <c r="AC160" s="19" t="s">
        <v>231</v>
      </c>
      <c r="AD160" s="19" t="s">
        <v>231</v>
      </c>
      <c r="AE160" s="19" t="s">
        <v>231</v>
      </c>
      <c r="AF160" s="19" t="s">
        <v>231</v>
      </c>
      <c r="AG160" s="19" t="s">
        <v>231</v>
      </c>
      <c r="AH160" s="19" t="s">
        <v>227</v>
      </c>
      <c r="AI160" s="19" t="s">
        <v>231</v>
      </c>
      <c r="AJ160" s="19" t="s">
        <v>231</v>
      </c>
      <c r="AK160" s="57"/>
      <c r="AN160" t="s">
        <v>332</v>
      </c>
    </row>
    <row r="161" spans="1:40" ht="15.75" thickBot="1">
      <c r="A161" s="40">
        <v>44344</v>
      </c>
      <c r="B161" s="41" t="s">
        <v>77</v>
      </c>
      <c r="D161" s="6">
        <v>44549</v>
      </c>
      <c r="E161">
        <v>700</v>
      </c>
      <c r="F161">
        <f>2+5/60</f>
        <v>2.0833333333333335</v>
      </c>
      <c r="G161" s="9" t="s">
        <v>334</v>
      </c>
      <c r="I161" s="5" t="s">
        <v>612</v>
      </c>
      <c r="J161" s="5" t="str">
        <f t="shared" si="20"/>
        <v>1W</v>
      </c>
      <c r="L161" s="19" t="s">
        <v>231</v>
      </c>
      <c r="M161" s="19" t="s">
        <v>231</v>
      </c>
      <c r="N161" s="19" t="s">
        <v>231</v>
      </c>
      <c r="O161" s="19" t="s">
        <v>231</v>
      </c>
      <c r="P161" s="19" t="s">
        <v>231</v>
      </c>
      <c r="Q161" s="19" t="s">
        <v>231</v>
      </c>
      <c r="R161" s="19" t="s">
        <v>231</v>
      </c>
      <c r="S161" s="19" t="s">
        <v>231</v>
      </c>
      <c r="T161" s="19" t="s">
        <v>231</v>
      </c>
      <c r="U161" s="19" t="s">
        <v>231</v>
      </c>
      <c r="V161" s="19" t="s">
        <v>231</v>
      </c>
      <c r="W161" s="19" t="s">
        <v>231</v>
      </c>
      <c r="X161" s="19" t="s">
        <v>231</v>
      </c>
      <c r="Y161" s="19" t="s">
        <v>231</v>
      </c>
      <c r="Z161" s="19" t="s">
        <v>67</v>
      </c>
      <c r="AA161" s="19" t="s">
        <v>231</v>
      </c>
      <c r="AB161" s="19" t="s">
        <v>231</v>
      </c>
      <c r="AC161" s="19" t="s">
        <v>231</v>
      </c>
      <c r="AD161" s="19" t="s">
        <v>231</v>
      </c>
      <c r="AE161" s="19" t="s">
        <v>231</v>
      </c>
      <c r="AF161" s="19" t="s">
        <v>231</v>
      </c>
      <c r="AG161" s="19" t="s">
        <v>231</v>
      </c>
      <c r="AH161" s="19" t="s">
        <v>227</v>
      </c>
      <c r="AI161" s="19" t="s">
        <v>231</v>
      </c>
      <c r="AJ161" s="19" t="s">
        <v>227</v>
      </c>
      <c r="AK161" s="57" t="s">
        <v>335</v>
      </c>
      <c r="AN161" t="s">
        <v>336</v>
      </c>
    </row>
    <row r="162" spans="1:40" ht="15.75" thickBot="1">
      <c r="A162" s="40">
        <v>44346</v>
      </c>
      <c r="B162" s="41" t="s">
        <v>77</v>
      </c>
      <c r="D162" s="6">
        <v>44549</v>
      </c>
      <c r="E162" t="s">
        <v>21</v>
      </c>
      <c r="F162">
        <f>2+5/60</f>
        <v>2.0833333333333335</v>
      </c>
      <c r="G162" s="9" t="s">
        <v>337</v>
      </c>
      <c r="I162" s="5" t="s">
        <v>610</v>
      </c>
      <c r="J162" s="5" t="str">
        <f t="shared" si="20"/>
        <v>1C</v>
      </c>
      <c r="L162" s="19" t="s">
        <v>231</v>
      </c>
      <c r="M162" s="19" t="s">
        <v>231</v>
      </c>
      <c r="N162" s="19" t="s">
        <v>231</v>
      </c>
      <c r="O162" s="19" t="s">
        <v>231</v>
      </c>
      <c r="P162" s="19" t="s">
        <v>231</v>
      </c>
      <c r="Q162" s="19" t="s">
        <v>231</v>
      </c>
      <c r="R162" s="19" t="s">
        <v>231</v>
      </c>
      <c r="S162" s="19" t="s">
        <v>231</v>
      </c>
      <c r="T162" s="19" t="s">
        <v>231</v>
      </c>
      <c r="U162" s="19" t="s">
        <v>231</v>
      </c>
      <c r="V162" s="19" t="s">
        <v>231</v>
      </c>
      <c r="W162" s="19" t="s">
        <v>231</v>
      </c>
      <c r="X162" s="19" t="s">
        <v>231</v>
      </c>
      <c r="Y162" s="19" t="s">
        <v>231</v>
      </c>
      <c r="Z162" s="19" t="s">
        <v>67</v>
      </c>
      <c r="AA162" s="19" t="s">
        <v>231</v>
      </c>
      <c r="AB162" s="19" t="s">
        <v>231</v>
      </c>
      <c r="AC162" s="19" t="s">
        <v>231</v>
      </c>
      <c r="AD162" s="19" t="s">
        <v>231</v>
      </c>
      <c r="AE162" s="19" t="s">
        <v>231</v>
      </c>
      <c r="AF162" s="19" t="s">
        <v>231</v>
      </c>
      <c r="AG162" s="19" t="s">
        <v>231</v>
      </c>
      <c r="AH162" s="19" t="s">
        <v>227</v>
      </c>
      <c r="AI162" s="19" t="s">
        <v>231</v>
      </c>
      <c r="AJ162" s="19" t="s">
        <v>227</v>
      </c>
      <c r="AK162" s="57"/>
      <c r="AN162" t="s">
        <v>338</v>
      </c>
    </row>
    <row r="163" spans="1:40" ht="15.75" thickBot="1">
      <c r="A163" s="40">
        <v>44347</v>
      </c>
      <c r="B163" s="41" t="s">
        <v>77</v>
      </c>
      <c r="D163" s="6">
        <v>44549</v>
      </c>
      <c r="E163" t="s">
        <v>21</v>
      </c>
      <c r="F163">
        <f>2+9/60</f>
        <v>2.15</v>
      </c>
      <c r="G163" s="9" t="s">
        <v>339</v>
      </c>
      <c r="I163" s="5" t="s">
        <v>610</v>
      </c>
      <c r="J163" s="5" t="str">
        <f t="shared" si="20"/>
        <v>1C</v>
      </c>
      <c r="L163" s="19" t="s">
        <v>231</v>
      </c>
      <c r="M163" s="19" t="s">
        <v>231</v>
      </c>
      <c r="N163" s="19" t="s">
        <v>231</v>
      </c>
      <c r="O163" s="19" t="s">
        <v>231</v>
      </c>
      <c r="P163" s="19" t="s">
        <v>231</v>
      </c>
      <c r="Q163" s="19" t="s">
        <v>231</v>
      </c>
      <c r="R163" s="19" t="s">
        <v>231</v>
      </c>
      <c r="S163" s="19" t="s">
        <v>231</v>
      </c>
      <c r="T163" s="19" t="s">
        <v>231</v>
      </c>
      <c r="U163" s="19" t="s">
        <v>231</v>
      </c>
      <c r="V163" s="19" t="s">
        <v>231</v>
      </c>
      <c r="W163" s="19" t="s">
        <v>231</v>
      </c>
      <c r="X163" s="19" t="s">
        <v>231</v>
      </c>
      <c r="Y163" s="19" t="s">
        <v>231</v>
      </c>
      <c r="Z163" s="19" t="s">
        <v>67</v>
      </c>
      <c r="AA163" s="19" t="s">
        <v>231</v>
      </c>
      <c r="AB163" s="19" t="s">
        <v>231</v>
      </c>
      <c r="AC163" s="19" t="s">
        <v>231</v>
      </c>
      <c r="AD163" s="19" t="s">
        <v>231</v>
      </c>
      <c r="AE163" s="19" t="s">
        <v>231</v>
      </c>
      <c r="AF163" s="19" t="s">
        <v>231</v>
      </c>
      <c r="AG163" s="19" t="s">
        <v>231</v>
      </c>
      <c r="AH163" s="19"/>
      <c r="AI163" s="19"/>
      <c r="AJ163" s="19"/>
      <c r="AK163" s="57"/>
      <c r="AN163" t="s">
        <v>340</v>
      </c>
    </row>
    <row r="164" spans="1:40">
      <c r="A164" s="42" t="s">
        <v>79</v>
      </c>
      <c r="D164" s="6">
        <v>44549</v>
      </c>
      <c r="E164" t="s">
        <v>21</v>
      </c>
      <c r="F164">
        <f>1+41/60</f>
        <v>1.6833333333333333</v>
      </c>
      <c r="G164" s="87" t="s">
        <v>341</v>
      </c>
      <c r="I164" s="5" t="s">
        <v>610</v>
      </c>
      <c r="J164" s="5" t="str">
        <f t="shared" si="20"/>
        <v>1C</v>
      </c>
      <c r="L164" s="19" t="s">
        <v>231</v>
      </c>
      <c r="M164" s="19" t="s">
        <v>231</v>
      </c>
      <c r="N164" s="19" t="s">
        <v>231</v>
      </c>
      <c r="O164" s="19" t="s">
        <v>231</v>
      </c>
      <c r="P164" s="19" t="s">
        <v>231</v>
      </c>
      <c r="Q164" s="19" t="s">
        <v>231</v>
      </c>
      <c r="R164" s="19" t="s">
        <v>231</v>
      </c>
      <c r="S164" s="19" t="s">
        <v>231</v>
      </c>
      <c r="T164" s="19" t="s">
        <v>231</v>
      </c>
      <c r="U164" s="19" t="s">
        <v>231</v>
      </c>
      <c r="V164" s="19" t="s">
        <v>231</v>
      </c>
      <c r="W164" s="19" t="s">
        <v>231</v>
      </c>
      <c r="X164" s="19" t="s">
        <v>231</v>
      </c>
      <c r="Y164" s="19" t="s">
        <v>231</v>
      </c>
      <c r="Z164" s="19" t="s">
        <v>67</v>
      </c>
      <c r="AA164" s="19" t="s">
        <v>231</v>
      </c>
      <c r="AB164" s="19" t="s">
        <v>231</v>
      </c>
      <c r="AC164" s="19" t="s">
        <v>231</v>
      </c>
      <c r="AD164" s="19" t="s">
        <v>231</v>
      </c>
      <c r="AE164" s="19" t="s">
        <v>231</v>
      </c>
      <c r="AF164" s="19" t="s">
        <v>231</v>
      </c>
      <c r="AG164" s="19" t="s">
        <v>231</v>
      </c>
      <c r="AH164" s="19"/>
      <c r="AI164" s="19"/>
      <c r="AJ164" s="19"/>
      <c r="AK164" s="57"/>
      <c r="AN164" t="s">
        <v>342</v>
      </c>
    </row>
    <row r="165" spans="1:40">
      <c r="A165" s="43"/>
      <c r="D165" s="6">
        <v>44549</v>
      </c>
      <c r="E165" t="s">
        <v>21</v>
      </c>
      <c r="F165">
        <f>2+3/60</f>
        <v>2.0499999999999998</v>
      </c>
      <c r="G165" s="9" t="s">
        <v>343</v>
      </c>
      <c r="I165" s="5" t="s">
        <v>610</v>
      </c>
      <c r="J165" s="5" t="str">
        <f t="shared" si="20"/>
        <v>1C</v>
      </c>
      <c r="L165" s="19" t="s">
        <v>231</v>
      </c>
      <c r="M165" s="19" t="s">
        <v>231</v>
      </c>
      <c r="N165" s="19" t="s">
        <v>231</v>
      </c>
      <c r="O165" s="19" t="s">
        <v>231</v>
      </c>
      <c r="P165" s="19" t="s">
        <v>231</v>
      </c>
      <c r="Q165" s="19" t="s">
        <v>231</v>
      </c>
      <c r="R165" s="19" t="s">
        <v>231</v>
      </c>
      <c r="S165" s="19" t="s">
        <v>231</v>
      </c>
      <c r="T165" s="19" t="s">
        <v>231</v>
      </c>
      <c r="U165" s="19" t="s">
        <v>231</v>
      </c>
      <c r="V165" s="19" t="s">
        <v>231</v>
      </c>
      <c r="W165" s="19" t="s">
        <v>231</v>
      </c>
      <c r="X165" s="19" t="s">
        <v>231</v>
      </c>
      <c r="Y165" s="19" t="s">
        <v>231</v>
      </c>
      <c r="Z165" s="19" t="s">
        <v>67</v>
      </c>
      <c r="AA165" s="19" t="s">
        <v>231</v>
      </c>
      <c r="AB165" s="19" t="s">
        <v>231</v>
      </c>
      <c r="AC165" s="19" t="s">
        <v>231</v>
      </c>
      <c r="AD165" s="19" t="s">
        <v>231</v>
      </c>
      <c r="AE165" s="19" t="s">
        <v>231</v>
      </c>
      <c r="AF165" s="19" t="s">
        <v>231</v>
      </c>
      <c r="AG165" s="19" t="s">
        <v>231</v>
      </c>
      <c r="AH165" s="19"/>
      <c r="AI165" s="19"/>
      <c r="AJ165" s="19"/>
      <c r="AK165" s="57"/>
      <c r="AN165" t="s">
        <v>344</v>
      </c>
    </row>
    <row r="166" spans="1:40">
      <c r="A166" s="43"/>
      <c r="D166" s="6">
        <v>44549</v>
      </c>
      <c r="E166">
        <v>700</v>
      </c>
      <c r="F166">
        <f>3+1/60</f>
        <v>3.0166666666666666</v>
      </c>
      <c r="G166" s="87" t="s">
        <v>346</v>
      </c>
      <c r="I166" s="5" t="s">
        <v>612</v>
      </c>
      <c r="J166" s="5" t="str">
        <f t="shared" si="20"/>
        <v>1W</v>
      </c>
      <c r="L166" s="19" t="s">
        <v>231</v>
      </c>
      <c r="M166" s="19" t="s">
        <v>231</v>
      </c>
      <c r="N166" s="19" t="s">
        <v>231</v>
      </c>
      <c r="O166" s="19" t="s">
        <v>231</v>
      </c>
      <c r="P166" s="19" t="s">
        <v>231</v>
      </c>
      <c r="Q166" s="19" t="s">
        <v>231</v>
      </c>
      <c r="R166" s="19" t="s">
        <v>231</v>
      </c>
      <c r="S166" s="19" t="s">
        <v>231</v>
      </c>
      <c r="T166" s="19" t="s">
        <v>231</v>
      </c>
      <c r="U166" s="19" t="s">
        <v>231</v>
      </c>
      <c r="V166" s="19" t="s">
        <v>231</v>
      </c>
      <c r="W166" s="19" t="s">
        <v>231</v>
      </c>
      <c r="X166" s="19" t="s">
        <v>231</v>
      </c>
      <c r="Y166" s="19" t="s">
        <v>231</v>
      </c>
      <c r="Z166" s="19" t="s">
        <v>67</v>
      </c>
      <c r="AA166" s="19" t="s">
        <v>231</v>
      </c>
      <c r="AB166" s="19" t="s">
        <v>231</v>
      </c>
      <c r="AC166" s="19" t="s">
        <v>231</v>
      </c>
      <c r="AD166" s="19" t="s">
        <v>231</v>
      </c>
      <c r="AE166" s="19" t="s">
        <v>231</v>
      </c>
      <c r="AF166" s="19" t="s">
        <v>231</v>
      </c>
      <c r="AG166" s="19" t="s">
        <v>231</v>
      </c>
      <c r="AH166" s="19"/>
      <c r="AI166" s="19"/>
      <c r="AJ166" s="19"/>
      <c r="AK166" s="57" t="s">
        <v>347</v>
      </c>
      <c r="AN166" t="s">
        <v>345</v>
      </c>
    </row>
    <row r="167" spans="1:40" ht="15.75" thickBot="1">
      <c r="A167" s="43"/>
      <c r="D167" s="6">
        <v>44549</v>
      </c>
      <c r="E167">
        <v>700</v>
      </c>
      <c r="F167">
        <v>4.75</v>
      </c>
      <c r="G167" s="87" t="s">
        <v>348</v>
      </c>
      <c r="I167" s="5" t="s">
        <v>610</v>
      </c>
      <c r="J167" s="5" t="str">
        <f t="shared" si="20"/>
        <v>1C</v>
      </c>
      <c r="L167" s="19" t="s">
        <v>231</v>
      </c>
      <c r="M167" s="19" t="s">
        <v>231</v>
      </c>
      <c r="N167" s="19" t="s">
        <v>231</v>
      </c>
      <c r="O167" s="19" t="s">
        <v>231</v>
      </c>
      <c r="P167" s="19" t="s">
        <v>231</v>
      </c>
      <c r="Q167" s="19" t="s">
        <v>231</v>
      </c>
      <c r="R167" s="19" t="s">
        <v>231</v>
      </c>
      <c r="S167" s="19" t="s">
        <v>231</v>
      </c>
      <c r="T167" s="19" t="s">
        <v>231</v>
      </c>
      <c r="U167" s="19" t="s">
        <v>231</v>
      </c>
      <c r="V167" s="19" t="s">
        <v>231</v>
      </c>
      <c r="W167" s="19" t="s">
        <v>231</v>
      </c>
      <c r="X167" s="19" t="s">
        <v>231</v>
      </c>
      <c r="Y167" s="19" t="s">
        <v>231</v>
      </c>
      <c r="Z167" s="19" t="s">
        <v>67</v>
      </c>
      <c r="AA167" s="19" t="s">
        <v>231</v>
      </c>
      <c r="AB167" s="19" t="s">
        <v>231</v>
      </c>
      <c r="AC167" s="19" t="s">
        <v>231</v>
      </c>
      <c r="AD167" s="19" t="s">
        <v>231</v>
      </c>
      <c r="AE167" s="19" t="s">
        <v>231</v>
      </c>
      <c r="AF167" s="19" t="s">
        <v>231</v>
      </c>
      <c r="AG167" s="19" t="s">
        <v>231</v>
      </c>
      <c r="AH167" s="19"/>
      <c r="AI167" s="19"/>
      <c r="AJ167" s="19"/>
      <c r="AK167" s="57" t="s">
        <v>351</v>
      </c>
    </row>
    <row r="168" spans="1:40" ht="34.5" thickBot="1">
      <c r="A168" s="82" t="s">
        <v>84</v>
      </c>
      <c r="B168" s="83"/>
      <c r="D168" s="6">
        <v>44549</v>
      </c>
      <c r="E168">
        <v>700</v>
      </c>
      <c r="F168">
        <f>3+47/60</f>
        <v>3.7833333333333332</v>
      </c>
      <c r="G168" s="87" t="s">
        <v>349</v>
      </c>
      <c r="I168" s="5" t="s">
        <v>610</v>
      </c>
      <c r="J168" s="5" t="str">
        <f t="shared" si="20"/>
        <v>1C</v>
      </c>
      <c r="L168" s="19" t="s">
        <v>231</v>
      </c>
      <c r="M168" s="19" t="s">
        <v>231</v>
      </c>
      <c r="N168" s="19" t="s">
        <v>231</v>
      </c>
      <c r="O168" s="19" t="s">
        <v>231</v>
      </c>
      <c r="P168" s="19" t="s">
        <v>231</v>
      </c>
      <c r="Q168" s="19" t="s">
        <v>231</v>
      </c>
      <c r="R168" s="19" t="s">
        <v>231</v>
      </c>
      <c r="S168" s="19" t="s">
        <v>231</v>
      </c>
      <c r="T168" s="19" t="s">
        <v>231</v>
      </c>
      <c r="U168" s="19" t="s">
        <v>231</v>
      </c>
      <c r="V168" s="19" t="s">
        <v>231</v>
      </c>
      <c r="W168" s="19" t="s">
        <v>231</v>
      </c>
      <c r="X168" s="19" t="s">
        <v>231</v>
      </c>
      <c r="Y168" s="19" t="s">
        <v>231</v>
      </c>
      <c r="Z168" s="19" t="s">
        <v>67</v>
      </c>
      <c r="AA168" s="19" t="s">
        <v>231</v>
      </c>
      <c r="AB168" s="19" t="s">
        <v>231</v>
      </c>
      <c r="AC168" s="19" t="s">
        <v>231</v>
      </c>
      <c r="AD168" s="19" t="s">
        <v>231</v>
      </c>
      <c r="AE168" s="19" t="s">
        <v>231</v>
      </c>
      <c r="AF168" s="19" t="s">
        <v>231</v>
      </c>
      <c r="AG168" s="19" t="s">
        <v>231</v>
      </c>
      <c r="AH168" s="19"/>
      <c r="AI168" s="19"/>
      <c r="AJ168" s="19"/>
      <c r="AK168" s="57" t="s">
        <v>350</v>
      </c>
    </row>
    <row r="169" spans="1:40" ht="15.75" thickBot="1">
      <c r="A169" s="39" t="s">
        <v>16</v>
      </c>
      <c r="B169" s="39" t="s">
        <v>75</v>
      </c>
      <c r="D169" s="6">
        <v>44549</v>
      </c>
      <c r="E169" t="s">
        <v>21</v>
      </c>
      <c r="F169">
        <f>1+9/60</f>
        <v>1.1499999999999999</v>
      </c>
      <c r="G169" s="87" t="s">
        <v>488</v>
      </c>
      <c r="I169" s="5" t="s">
        <v>610</v>
      </c>
      <c r="J169" s="5" t="str">
        <f t="shared" si="20"/>
        <v>1C</v>
      </c>
      <c r="L169" s="19" t="s">
        <v>231</v>
      </c>
      <c r="M169" s="19" t="s">
        <v>231</v>
      </c>
      <c r="N169" s="19" t="s">
        <v>231</v>
      </c>
      <c r="O169" s="19" t="s">
        <v>231</v>
      </c>
      <c r="P169" s="19" t="s">
        <v>231</v>
      </c>
      <c r="Q169" s="19" t="s">
        <v>231</v>
      </c>
      <c r="R169" s="19" t="s">
        <v>231</v>
      </c>
      <c r="S169" s="19" t="s">
        <v>231</v>
      </c>
      <c r="T169" s="19" t="s">
        <v>231</v>
      </c>
      <c r="U169" s="19" t="s">
        <v>231</v>
      </c>
      <c r="V169" s="19" t="s">
        <v>231</v>
      </c>
      <c r="W169" s="19" t="s">
        <v>231</v>
      </c>
      <c r="X169" s="19" t="s">
        <v>231</v>
      </c>
      <c r="Y169" s="19" t="s">
        <v>231</v>
      </c>
      <c r="Z169" s="19" t="s">
        <v>67</v>
      </c>
      <c r="AA169" s="19" t="s">
        <v>231</v>
      </c>
      <c r="AB169" s="19" t="s">
        <v>231</v>
      </c>
      <c r="AC169" s="19" t="s">
        <v>231</v>
      </c>
      <c r="AD169" s="19" t="s">
        <v>231</v>
      </c>
      <c r="AE169" s="19" t="s">
        <v>231</v>
      </c>
      <c r="AF169" s="19" t="s">
        <v>231</v>
      </c>
      <c r="AG169" s="19" t="s">
        <v>231</v>
      </c>
      <c r="AH169" s="19"/>
      <c r="AI169" s="19"/>
      <c r="AJ169" s="19"/>
      <c r="AK169" s="57" t="s">
        <v>352</v>
      </c>
    </row>
    <row r="170" spans="1:40" ht="15.75" thickBot="1">
      <c r="A170" s="40">
        <v>44287</v>
      </c>
      <c r="B170" s="41" t="s">
        <v>77</v>
      </c>
      <c r="D170" s="6">
        <v>44549</v>
      </c>
      <c r="E170">
        <v>700</v>
      </c>
      <c r="F170">
        <f>4+47/60</f>
        <v>4.7833333333333332</v>
      </c>
      <c r="G170" s="87" t="s">
        <v>353</v>
      </c>
      <c r="I170" s="5" t="s">
        <v>610</v>
      </c>
      <c r="J170" s="5" t="str">
        <f t="shared" si="20"/>
        <v>1C</v>
      </c>
      <c r="L170" s="19" t="s">
        <v>231</v>
      </c>
      <c r="M170" s="19" t="s">
        <v>231</v>
      </c>
      <c r="N170" s="19" t="s">
        <v>231</v>
      </c>
      <c r="O170" s="19" t="s">
        <v>231</v>
      </c>
      <c r="P170" s="19" t="s">
        <v>231</v>
      </c>
      <c r="Q170" s="19" t="s">
        <v>231</v>
      </c>
      <c r="R170" s="19" t="s">
        <v>231</v>
      </c>
      <c r="S170" s="19" t="s">
        <v>231</v>
      </c>
      <c r="T170" s="19" t="s">
        <v>231</v>
      </c>
      <c r="U170" s="19" t="s">
        <v>231</v>
      </c>
      <c r="V170" s="19" t="s">
        <v>231</v>
      </c>
      <c r="W170" s="19" t="s">
        <v>231</v>
      </c>
      <c r="X170" s="19" t="s">
        <v>231</v>
      </c>
      <c r="Y170" s="19" t="s">
        <v>231</v>
      </c>
      <c r="Z170" s="19" t="s">
        <v>67</v>
      </c>
      <c r="AA170" s="19" t="s">
        <v>231</v>
      </c>
      <c r="AB170" s="19" t="s">
        <v>231</v>
      </c>
      <c r="AC170" s="19" t="s">
        <v>231</v>
      </c>
      <c r="AD170" s="19" t="s">
        <v>231</v>
      </c>
      <c r="AE170" s="19" t="s">
        <v>231</v>
      </c>
      <c r="AF170" s="19" t="s">
        <v>231</v>
      </c>
      <c r="AG170" s="19" t="s">
        <v>231</v>
      </c>
      <c r="AH170" s="19"/>
      <c r="AI170" s="19"/>
      <c r="AJ170" s="19"/>
      <c r="AK170" s="57" t="s">
        <v>336</v>
      </c>
    </row>
    <row r="171" spans="1:40" ht="15.75" thickBot="1">
      <c r="A171" s="40">
        <v>44288</v>
      </c>
      <c r="B171" s="41" t="s">
        <v>77</v>
      </c>
      <c r="D171" s="6">
        <v>44549</v>
      </c>
      <c r="E171">
        <v>700</v>
      </c>
      <c r="F171">
        <f>2.5</f>
        <v>2.5</v>
      </c>
      <c r="G171" s="87" t="s">
        <v>354</v>
      </c>
      <c r="I171" s="5" t="s">
        <v>610</v>
      </c>
      <c r="J171" s="5" t="str">
        <f t="shared" si="20"/>
        <v>1C</v>
      </c>
      <c r="L171" s="19" t="s">
        <v>231</v>
      </c>
      <c r="M171" s="19" t="s">
        <v>231</v>
      </c>
      <c r="N171" s="19" t="s">
        <v>231</v>
      </c>
      <c r="O171" s="19" t="s">
        <v>231</v>
      </c>
      <c r="P171" s="19" t="s">
        <v>231</v>
      </c>
      <c r="Q171" s="19" t="s">
        <v>231</v>
      </c>
      <c r="R171" s="19" t="s">
        <v>231</v>
      </c>
      <c r="S171" s="19" t="s">
        <v>231</v>
      </c>
      <c r="T171" s="19" t="s">
        <v>231</v>
      </c>
      <c r="U171" s="19" t="s">
        <v>231</v>
      </c>
      <c r="V171" s="19" t="s">
        <v>231</v>
      </c>
      <c r="W171" s="19" t="s">
        <v>231</v>
      </c>
      <c r="X171" s="19" t="s">
        <v>231</v>
      </c>
      <c r="Y171" s="19" t="s">
        <v>231</v>
      </c>
      <c r="Z171" s="19" t="s">
        <v>67</v>
      </c>
      <c r="AA171" s="19" t="s">
        <v>231</v>
      </c>
      <c r="AB171" s="19" t="s">
        <v>231</v>
      </c>
      <c r="AC171" s="19" t="s">
        <v>231</v>
      </c>
      <c r="AD171" s="19" t="s">
        <v>231</v>
      </c>
      <c r="AE171" s="19" t="s">
        <v>231</v>
      </c>
      <c r="AF171" s="19" t="s">
        <v>231</v>
      </c>
      <c r="AG171" s="19" t="s">
        <v>231</v>
      </c>
      <c r="AH171" s="19"/>
      <c r="AI171" s="19"/>
      <c r="AJ171" s="19"/>
      <c r="AK171" s="57" t="s">
        <v>332</v>
      </c>
    </row>
    <row r="172" spans="1:40" ht="15.75" thickBot="1">
      <c r="A172" s="40">
        <v>44289</v>
      </c>
      <c r="B172" s="41" t="s">
        <v>77</v>
      </c>
      <c r="D172" s="6">
        <v>44549</v>
      </c>
      <c r="E172">
        <v>700</v>
      </c>
      <c r="F172">
        <f>2+35/60</f>
        <v>2.5833333333333335</v>
      </c>
      <c r="G172" s="87" t="s">
        <v>356</v>
      </c>
      <c r="I172" s="5" t="s">
        <v>610</v>
      </c>
      <c r="J172" s="5" t="str">
        <f t="shared" si="20"/>
        <v>1C</v>
      </c>
      <c r="L172" s="19" t="s">
        <v>231</v>
      </c>
      <c r="M172" s="19" t="s">
        <v>231</v>
      </c>
      <c r="N172" s="19" t="s">
        <v>231</v>
      </c>
      <c r="O172" s="19" t="s">
        <v>231</v>
      </c>
      <c r="P172" s="19" t="s">
        <v>231</v>
      </c>
      <c r="Q172" s="19" t="s">
        <v>231</v>
      </c>
      <c r="R172" s="19" t="s">
        <v>231</v>
      </c>
      <c r="S172" s="19" t="s">
        <v>231</v>
      </c>
      <c r="T172" s="19" t="s">
        <v>231</v>
      </c>
      <c r="U172" s="19" t="s">
        <v>231</v>
      </c>
      <c r="V172" s="19" t="s">
        <v>231</v>
      </c>
      <c r="W172" s="19" t="s">
        <v>231</v>
      </c>
      <c r="X172" s="19" t="s">
        <v>231</v>
      </c>
      <c r="Y172" s="19" t="s">
        <v>231</v>
      </c>
      <c r="Z172" s="19" t="s">
        <v>67</v>
      </c>
      <c r="AA172" s="19" t="s">
        <v>231</v>
      </c>
      <c r="AB172" s="19" t="s">
        <v>231</v>
      </c>
      <c r="AC172" s="19" t="s">
        <v>231</v>
      </c>
      <c r="AD172" s="19" t="s">
        <v>231</v>
      </c>
      <c r="AE172" s="19" t="s">
        <v>231</v>
      </c>
      <c r="AF172" s="19" t="s">
        <v>231</v>
      </c>
      <c r="AG172" s="19" t="s">
        <v>231</v>
      </c>
      <c r="AK172" s="57" t="s">
        <v>355</v>
      </c>
    </row>
    <row r="173" spans="1:40" ht="15.75" thickBot="1">
      <c r="A173" s="40">
        <v>44291</v>
      </c>
      <c r="B173" s="41" t="s">
        <v>77</v>
      </c>
      <c r="D173" s="6">
        <v>44549</v>
      </c>
      <c r="E173">
        <v>700</v>
      </c>
      <c r="F173">
        <v>6</v>
      </c>
      <c r="G173" s="87" t="s">
        <v>357</v>
      </c>
      <c r="I173" s="5" t="s">
        <v>612</v>
      </c>
      <c r="J173" s="5" t="str">
        <f t="shared" si="20"/>
        <v>1W</v>
      </c>
      <c r="L173" s="19" t="s">
        <v>231</v>
      </c>
      <c r="M173" s="19" t="s">
        <v>231</v>
      </c>
      <c r="N173" s="19" t="s">
        <v>231</v>
      </c>
      <c r="O173" s="19" t="s">
        <v>231</v>
      </c>
      <c r="P173" s="19" t="s">
        <v>231</v>
      </c>
      <c r="Q173" s="19" t="s">
        <v>231</v>
      </c>
      <c r="R173" s="19" t="s">
        <v>231</v>
      </c>
      <c r="S173" s="19" t="s">
        <v>231</v>
      </c>
      <c r="T173" s="19" t="s">
        <v>231</v>
      </c>
      <c r="U173" s="19" t="s">
        <v>231</v>
      </c>
      <c r="V173" s="19" t="s">
        <v>231</v>
      </c>
      <c r="W173" s="19" t="s">
        <v>231</v>
      </c>
      <c r="X173" s="19" t="s">
        <v>231</v>
      </c>
      <c r="Y173" s="19" t="s">
        <v>231</v>
      </c>
      <c r="Z173" s="19" t="s">
        <v>67</v>
      </c>
      <c r="AA173" s="19" t="s">
        <v>231</v>
      </c>
      <c r="AB173" s="19" t="s">
        <v>231</v>
      </c>
      <c r="AC173" s="19" t="s">
        <v>231</v>
      </c>
      <c r="AD173" s="19" t="s">
        <v>231</v>
      </c>
      <c r="AE173" s="19" t="s">
        <v>231</v>
      </c>
      <c r="AF173" s="19" t="s">
        <v>231</v>
      </c>
      <c r="AG173" s="19" t="s">
        <v>231</v>
      </c>
      <c r="AK173" s="57" t="s">
        <v>350</v>
      </c>
    </row>
    <row r="174" spans="1:40" ht="15.75" thickBot="1">
      <c r="A174" s="40">
        <v>44292</v>
      </c>
      <c r="B174" s="41" t="s">
        <v>77</v>
      </c>
      <c r="D174" s="6">
        <v>44549</v>
      </c>
      <c r="E174">
        <v>700</v>
      </c>
      <c r="F174">
        <v>4</v>
      </c>
      <c r="G174" s="87" t="s">
        <v>359</v>
      </c>
      <c r="I174" s="5" t="s">
        <v>610</v>
      </c>
      <c r="J174" s="5" t="str">
        <f t="shared" si="20"/>
        <v>1C</v>
      </c>
      <c r="L174" s="19" t="s">
        <v>231</v>
      </c>
      <c r="M174" s="19" t="s">
        <v>231</v>
      </c>
      <c r="N174" s="19" t="s">
        <v>231</v>
      </c>
      <c r="O174" s="19" t="s">
        <v>231</v>
      </c>
      <c r="P174" s="19" t="s">
        <v>231</v>
      </c>
      <c r="Q174" s="19" t="s">
        <v>231</v>
      </c>
      <c r="R174" s="19" t="s">
        <v>231</v>
      </c>
      <c r="S174" s="19" t="s">
        <v>231</v>
      </c>
      <c r="T174" s="19" t="s">
        <v>231</v>
      </c>
      <c r="U174" s="19" t="s">
        <v>231</v>
      </c>
      <c r="V174" s="19" t="s">
        <v>231</v>
      </c>
      <c r="W174" s="19" t="s">
        <v>231</v>
      </c>
      <c r="X174" s="19" t="s">
        <v>231</v>
      </c>
      <c r="Y174" s="19" t="s">
        <v>231</v>
      </c>
      <c r="Z174" s="19" t="s">
        <v>67</v>
      </c>
      <c r="AA174" s="19" t="s">
        <v>231</v>
      </c>
      <c r="AB174" s="19" t="s">
        <v>231</v>
      </c>
      <c r="AC174" s="19" t="s">
        <v>231</v>
      </c>
      <c r="AD174" s="19" t="s">
        <v>231</v>
      </c>
      <c r="AE174" s="19" t="s">
        <v>231</v>
      </c>
      <c r="AF174" s="19" t="s">
        <v>231</v>
      </c>
      <c r="AG174" s="19" t="s">
        <v>231</v>
      </c>
      <c r="AK174" s="57" t="s">
        <v>358</v>
      </c>
    </row>
    <row r="175" spans="1:40" ht="15.75" thickBot="1">
      <c r="A175" s="40">
        <v>44293</v>
      </c>
      <c r="B175" s="41" t="s">
        <v>77</v>
      </c>
      <c r="D175" s="6">
        <v>44559</v>
      </c>
      <c r="E175">
        <v>700</v>
      </c>
      <c r="F175">
        <v>2</v>
      </c>
      <c r="G175" s="87" t="s">
        <v>363</v>
      </c>
      <c r="I175" s="5" t="s">
        <v>612</v>
      </c>
      <c r="J175" s="5" t="str">
        <f t="shared" si="20"/>
        <v>1W</v>
      </c>
      <c r="L175" s="19" t="s">
        <v>231</v>
      </c>
      <c r="M175" s="19" t="s">
        <v>231</v>
      </c>
      <c r="N175" s="19" t="s">
        <v>231</v>
      </c>
      <c r="O175" s="19" t="s">
        <v>231</v>
      </c>
      <c r="P175" s="19" t="s">
        <v>231</v>
      </c>
      <c r="Q175" s="19" t="s">
        <v>231</v>
      </c>
      <c r="R175" s="19" t="s">
        <v>231</v>
      </c>
      <c r="S175" s="19" t="s">
        <v>231</v>
      </c>
      <c r="T175" s="19" t="s">
        <v>231</v>
      </c>
      <c r="U175" s="19" t="s">
        <v>231</v>
      </c>
      <c r="V175" s="19" t="s">
        <v>231</v>
      </c>
      <c r="W175" s="19" t="s">
        <v>231</v>
      </c>
      <c r="X175" s="19" t="s">
        <v>231</v>
      </c>
      <c r="Y175" s="19" t="s">
        <v>231</v>
      </c>
      <c r="Z175" s="19" t="s">
        <v>231</v>
      </c>
      <c r="AA175" s="19" t="s">
        <v>231</v>
      </c>
      <c r="AB175" s="19" t="s">
        <v>231</v>
      </c>
      <c r="AC175" s="19" t="s">
        <v>231</v>
      </c>
      <c r="AD175" s="19" t="s">
        <v>231</v>
      </c>
      <c r="AE175" s="19" t="s">
        <v>231</v>
      </c>
      <c r="AF175" s="19" t="s">
        <v>231</v>
      </c>
      <c r="AG175" s="19" t="s">
        <v>231</v>
      </c>
      <c r="AH175" s="19" t="s">
        <v>231</v>
      </c>
      <c r="AI175" s="19" t="s">
        <v>231</v>
      </c>
      <c r="AJ175" s="19" t="s">
        <v>227</v>
      </c>
      <c r="AK175" s="57" t="s">
        <v>336</v>
      </c>
      <c r="AL175" s="106" t="s">
        <v>379</v>
      </c>
    </row>
    <row r="176" spans="1:40" ht="15.75" thickBot="1">
      <c r="A176" s="40">
        <v>44294</v>
      </c>
      <c r="B176" s="41" t="s">
        <v>77</v>
      </c>
      <c r="D176" s="6">
        <v>44559</v>
      </c>
      <c r="E176">
        <v>700</v>
      </c>
      <c r="F176">
        <f>3+25/60</f>
        <v>3.4166666666666665</v>
      </c>
      <c r="G176" s="87" t="s">
        <v>364</v>
      </c>
      <c r="I176" s="5" t="s">
        <v>610</v>
      </c>
      <c r="J176" s="5" t="str">
        <f t="shared" si="20"/>
        <v>1C</v>
      </c>
      <c r="L176" s="19" t="s">
        <v>64</v>
      </c>
      <c r="M176" s="19" t="s">
        <v>64</v>
      </c>
      <c r="N176" s="19" t="s">
        <v>64</v>
      </c>
      <c r="O176" s="19" t="s">
        <v>64</v>
      </c>
      <c r="P176" s="19" t="s">
        <v>64</v>
      </c>
      <c r="Q176" s="19" t="s">
        <v>64</v>
      </c>
      <c r="R176" s="19" t="s">
        <v>64</v>
      </c>
      <c r="S176" s="19" t="s">
        <v>64</v>
      </c>
      <c r="T176" s="19" t="s">
        <v>64</v>
      </c>
      <c r="U176" s="19" t="s">
        <v>64</v>
      </c>
      <c r="V176" s="19" t="s">
        <v>64</v>
      </c>
      <c r="W176" s="19" t="s">
        <v>64</v>
      </c>
      <c r="X176" s="19" t="s">
        <v>64</v>
      </c>
      <c r="Y176" s="19" t="s">
        <v>64</v>
      </c>
      <c r="Z176" s="19" t="s">
        <v>64</v>
      </c>
      <c r="AA176" s="19" t="s">
        <v>64</v>
      </c>
      <c r="AB176" s="19" t="s">
        <v>64</v>
      </c>
      <c r="AC176" s="19" t="s">
        <v>64</v>
      </c>
      <c r="AD176" s="19" t="s">
        <v>64</v>
      </c>
      <c r="AE176" s="19" t="s">
        <v>64</v>
      </c>
      <c r="AF176" s="19" t="s">
        <v>64</v>
      </c>
      <c r="AG176" s="19" t="s">
        <v>64</v>
      </c>
      <c r="AH176" s="19" t="s">
        <v>64</v>
      </c>
      <c r="AI176" s="19" t="s">
        <v>231</v>
      </c>
      <c r="AJ176" s="19" t="s">
        <v>231</v>
      </c>
      <c r="AK176" s="57"/>
    </row>
    <row r="177" spans="1:38" ht="15.75" thickBot="1">
      <c r="A177" s="40">
        <v>44295</v>
      </c>
      <c r="B177" s="41" t="s">
        <v>77</v>
      </c>
      <c r="D177" s="6">
        <v>44559</v>
      </c>
      <c r="E177">
        <v>700</v>
      </c>
      <c r="F177">
        <f>2+55/60</f>
        <v>2.9166666666666665</v>
      </c>
      <c r="G177" s="87" t="s">
        <v>365</v>
      </c>
      <c r="I177" s="5" t="s">
        <v>612</v>
      </c>
      <c r="J177" s="5" t="str">
        <f t="shared" si="20"/>
        <v>1W</v>
      </c>
      <c r="L177" s="19" t="s">
        <v>64</v>
      </c>
      <c r="M177" s="19" t="s">
        <v>64</v>
      </c>
      <c r="N177" s="19" t="s">
        <v>64</v>
      </c>
      <c r="O177" s="19" t="s">
        <v>64</v>
      </c>
      <c r="P177" s="19" t="s">
        <v>64</v>
      </c>
      <c r="Q177" s="19" t="s">
        <v>64</v>
      </c>
      <c r="R177" s="19" t="s">
        <v>64</v>
      </c>
      <c r="S177" s="19" t="s">
        <v>64</v>
      </c>
      <c r="T177" s="19" t="s">
        <v>64</v>
      </c>
      <c r="U177" s="19" t="s">
        <v>64</v>
      </c>
      <c r="V177" s="19" t="s">
        <v>64</v>
      </c>
      <c r="W177" s="19" t="s">
        <v>64</v>
      </c>
      <c r="X177" s="19" t="s">
        <v>64</v>
      </c>
      <c r="Y177" s="19" t="s">
        <v>64</v>
      </c>
      <c r="Z177" s="19" t="s">
        <v>64</v>
      </c>
      <c r="AA177" s="19" t="s">
        <v>64</v>
      </c>
      <c r="AB177" s="19" t="s">
        <v>64</v>
      </c>
      <c r="AC177" s="19" t="s">
        <v>64</v>
      </c>
      <c r="AD177" s="19" t="s">
        <v>64</v>
      </c>
      <c r="AE177" s="19" t="s">
        <v>64</v>
      </c>
      <c r="AF177" s="19" t="s">
        <v>64</v>
      </c>
      <c r="AG177" s="19" t="s">
        <v>64</v>
      </c>
      <c r="AH177" s="19" t="s">
        <v>64</v>
      </c>
      <c r="AI177" s="19" t="s">
        <v>231</v>
      </c>
      <c r="AJ177" s="19" t="s">
        <v>67</v>
      </c>
      <c r="AK177" s="57" t="s">
        <v>29</v>
      </c>
      <c r="AL177" s="106" t="s">
        <v>380</v>
      </c>
    </row>
    <row r="178" spans="1:38" ht="15.75" thickBot="1">
      <c r="A178" s="40">
        <v>44296</v>
      </c>
      <c r="B178" s="41" t="s">
        <v>77</v>
      </c>
      <c r="D178" s="6">
        <v>44559</v>
      </c>
      <c r="E178">
        <v>700</v>
      </c>
      <c r="F178">
        <v>3.5</v>
      </c>
      <c r="G178" s="9" t="s">
        <v>366</v>
      </c>
      <c r="I178" s="5" t="s">
        <v>612</v>
      </c>
      <c r="J178" s="5" t="str">
        <f t="shared" si="20"/>
        <v>1W</v>
      </c>
      <c r="L178" s="19" t="s">
        <v>231</v>
      </c>
      <c r="M178" s="19" t="s">
        <v>231</v>
      </c>
      <c r="N178" s="19" t="s">
        <v>231</v>
      </c>
      <c r="O178" s="19" t="s">
        <v>231</v>
      </c>
      <c r="P178" s="19" t="s">
        <v>227</v>
      </c>
      <c r="Q178" s="19" t="s">
        <v>227</v>
      </c>
      <c r="R178" s="19" t="s">
        <v>227</v>
      </c>
      <c r="S178" s="19" t="s">
        <v>231</v>
      </c>
      <c r="T178" s="19" t="s">
        <v>231</v>
      </c>
      <c r="U178" s="19" t="s">
        <v>227</v>
      </c>
      <c r="V178" s="19" t="s">
        <v>231</v>
      </c>
      <c r="W178" s="19" t="s">
        <v>231</v>
      </c>
      <c r="X178" s="19" t="s">
        <v>231</v>
      </c>
      <c r="Y178" s="19" t="s">
        <v>227</v>
      </c>
      <c r="Z178" s="19" t="s">
        <v>231</v>
      </c>
      <c r="AA178" s="19" t="s">
        <v>227</v>
      </c>
      <c r="AB178" s="19" t="s">
        <v>227</v>
      </c>
      <c r="AC178" s="19" t="s">
        <v>227</v>
      </c>
      <c r="AD178" s="19" t="s">
        <v>227</v>
      </c>
      <c r="AE178" s="19" t="s">
        <v>227</v>
      </c>
      <c r="AF178" s="19" t="s">
        <v>227</v>
      </c>
      <c r="AG178" s="19" t="s">
        <v>227</v>
      </c>
      <c r="AH178" s="19" t="s">
        <v>227</v>
      </c>
      <c r="AI178" s="19" t="s">
        <v>227</v>
      </c>
      <c r="AJ178" s="19" t="s">
        <v>227</v>
      </c>
      <c r="AK178" s="57" t="s">
        <v>381</v>
      </c>
      <c r="AL178" s="106" t="s">
        <v>382</v>
      </c>
    </row>
    <row r="179" spans="1:38" ht="15.75" thickBot="1">
      <c r="A179" s="40">
        <v>44298</v>
      </c>
      <c r="B179" s="41" t="s">
        <v>77</v>
      </c>
      <c r="D179" s="6">
        <v>44559</v>
      </c>
      <c r="E179">
        <v>700</v>
      </c>
      <c r="F179">
        <f>1+6/60</f>
        <v>1.1000000000000001</v>
      </c>
      <c r="G179" s="9" t="s">
        <v>367</v>
      </c>
      <c r="I179" s="5" t="s">
        <v>610</v>
      </c>
      <c r="J179" s="5" t="str">
        <f t="shared" si="20"/>
        <v>1C</v>
      </c>
      <c r="L179" s="19" t="s">
        <v>231</v>
      </c>
      <c r="M179" s="19" t="s">
        <v>231</v>
      </c>
      <c r="N179" s="19" t="s">
        <v>231</v>
      </c>
      <c r="O179" s="19" t="s">
        <v>231</v>
      </c>
      <c r="P179" s="19" t="s">
        <v>231</v>
      </c>
      <c r="Q179" s="19" t="s">
        <v>231</v>
      </c>
      <c r="R179" s="19" t="s">
        <v>231</v>
      </c>
      <c r="S179" s="19" t="s">
        <v>231</v>
      </c>
      <c r="T179" s="19" t="s">
        <v>231</v>
      </c>
      <c r="U179" s="19" t="s">
        <v>231</v>
      </c>
      <c r="V179" s="19" t="s">
        <v>231</v>
      </c>
      <c r="W179" s="19" t="s">
        <v>231</v>
      </c>
      <c r="X179" s="19" t="s">
        <v>231</v>
      </c>
      <c r="Y179" s="19" t="s">
        <v>231</v>
      </c>
      <c r="Z179" s="19" t="s">
        <v>231</v>
      </c>
      <c r="AA179" s="19" t="s">
        <v>231</v>
      </c>
      <c r="AB179" s="19" t="s">
        <v>231</v>
      </c>
      <c r="AC179" s="19" t="s">
        <v>231</v>
      </c>
      <c r="AD179" s="19" t="s">
        <v>231</v>
      </c>
      <c r="AE179" s="19" t="s">
        <v>231</v>
      </c>
      <c r="AF179" s="19" t="s">
        <v>231</v>
      </c>
      <c r="AG179" s="19" t="s">
        <v>231</v>
      </c>
      <c r="AH179" s="19" t="s">
        <v>231</v>
      </c>
      <c r="AI179" s="19" t="s">
        <v>231</v>
      </c>
      <c r="AJ179" s="19" t="s">
        <v>231</v>
      </c>
      <c r="AK179" s="57"/>
    </row>
    <row r="180" spans="1:38" ht="15.75" thickBot="1">
      <c r="A180" s="40">
        <v>44300</v>
      </c>
      <c r="B180" s="41" t="s">
        <v>77</v>
      </c>
      <c r="D180" s="6">
        <v>44559</v>
      </c>
      <c r="E180">
        <v>700</v>
      </c>
      <c r="F180">
        <f>1+56/60</f>
        <v>1.9333333333333333</v>
      </c>
      <c r="G180" s="9" t="s">
        <v>368</v>
      </c>
      <c r="I180" s="5" t="s">
        <v>612</v>
      </c>
      <c r="J180" s="5" t="str">
        <f t="shared" si="20"/>
        <v>1W</v>
      </c>
      <c r="L180" s="19" t="s">
        <v>231</v>
      </c>
      <c r="M180" s="19" t="s">
        <v>231</v>
      </c>
      <c r="N180" s="19" t="s">
        <v>231</v>
      </c>
      <c r="O180" s="19" t="s">
        <v>231</v>
      </c>
      <c r="P180" s="19" t="s">
        <v>231</v>
      </c>
      <c r="Q180" s="19" t="s">
        <v>231</v>
      </c>
      <c r="R180" s="19" t="s">
        <v>231</v>
      </c>
      <c r="S180" s="19" t="s">
        <v>231</v>
      </c>
      <c r="T180" s="19" t="s">
        <v>231</v>
      </c>
      <c r="U180" s="19" t="s">
        <v>231</v>
      </c>
      <c r="V180" s="19" t="s">
        <v>227</v>
      </c>
      <c r="W180" s="19" t="s">
        <v>231</v>
      </c>
      <c r="X180" s="19" t="s">
        <v>231</v>
      </c>
      <c r="Y180" s="19" t="s">
        <v>231</v>
      </c>
      <c r="Z180" s="19" t="s">
        <v>231</v>
      </c>
      <c r="AA180" s="19" t="s">
        <v>231</v>
      </c>
      <c r="AB180" s="19" t="s">
        <v>231</v>
      </c>
      <c r="AC180" s="19" t="s">
        <v>231</v>
      </c>
      <c r="AD180" s="19" t="s">
        <v>231</v>
      </c>
      <c r="AE180" s="19" t="s">
        <v>231</v>
      </c>
      <c r="AF180" s="19" t="s">
        <v>231</v>
      </c>
      <c r="AG180" s="19" t="s">
        <v>231</v>
      </c>
      <c r="AH180" s="19" t="s">
        <v>231</v>
      </c>
      <c r="AI180" s="19" t="s">
        <v>231</v>
      </c>
      <c r="AJ180" s="19" t="s">
        <v>227</v>
      </c>
      <c r="AK180" s="57" t="s">
        <v>336</v>
      </c>
      <c r="AL180" s="106" t="s">
        <v>383</v>
      </c>
    </row>
    <row r="181" spans="1:38" ht="15.75" thickBot="1">
      <c r="A181" s="40">
        <v>44301</v>
      </c>
      <c r="B181" s="41" t="s">
        <v>77</v>
      </c>
      <c r="D181" s="6">
        <v>44559</v>
      </c>
      <c r="E181">
        <v>700</v>
      </c>
      <c r="F181">
        <v>2.5</v>
      </c>
      <c r="G181" s="9" t="s">
        <v>369</v>
      </c>
      <c r="I181" s="5" t="s">
        <v>612</v>
      </c>
      <c r="J181" s="5" t="str">
        <f t="shared" si="20"/>
        <v>1W</v>
      </c>
      <c r="L181" s="19" t="s">
        <v>231</v>
      </c>
      <c r="M181" s="19" t="s">
        <v>231</v>
      </c>
      <c r="N181" s="19" t="s">
        <v>231</v>
      </c>
      <c r="O181" s="19" t="s">
        <v>231</v>
      </c>
      <c r="P181" s="19" t="s">
        <v>231</v>
      </c>
      <c r="Q181" s="19" t="s">
        <v>231</v>
      </c>
      <c r="R181" s="19" t="s">
        <v>231</v>
      </c>
      <c r="S181" s="19" t="s">
        <v>231</v>
      </c>
      <c r="T181" s="19" t="s">
        <v>231</v>
      </c>
      <c r="U181" s="19" t="s">
        <v>227</v>
      </c>
      <c r="V181" s="19" t="s">
        <v>231</v>
      </c>
      <c r="W181" s="19" t="s">
        <v>231</v>
      </c>
      <c r="X181" s="19" t="s">
        <v>231</v>
      </c>
      <c r="Y181" s="19" t="s">
        <v>231</v>
      </c>
      <c r="Z181" s="19" t="s">
        <v>231</v>
      </c>
      <c r="AA181" s="19" t="s">
        <v>231</v>
      </c>
      <c r="AB181" s="19" t="s">
        <v>231</v>
      </c>
      <c r="AC181" s="19" t="s">
        <v>231</v>
      </c>
      <c r="AD181" s="19" t="s">
        <v>231</v>
      </c>
      <c r="AE181" s="19" t="s">
        <v>231</v>
      </c>
      <c r="AF181" s="19" t="s">
        <v>231</v>
      </c>
      <c r="AG181" s="19" t="s">
        <v>231</v>
      </c>
      <c r="AH181" s="19" t="s">
        <v>231</v>
      </c>
      <c r="AI181" s="19" t="s">
        <v>231</v>
      </c>
      <c r="AJ181" s="19" t="s">
        <v>227</v>
      </c>
      <c r="AK181" s="57" t="s">
        <v>332</v>
      </c>
      <c r="AL181" s="106" t="s">
        <v>384</v>
      </c>
    </row>
    <row r="182" spans="1:38" ht="15" customHeight="1" thickBot="1">
      <c r="A182" s="40">
        <v>44302</v>
      </c>
      <c r="B182" s="41" t="s">
        <v>77</v>
      </c>
      <c r="D182" s="6">
        <v>44559</v>
      </c>
      <c r="E182">
        <v>700</v>
      </c>
      <c r="F182">
        <v>2.5</v>
      </c>
      <c r="G182" s="9" t="s">
        <v>370</v>
      </c>
      <c r="I182" s="5" t="s">
        <v>612</v>
      </c>
      <c r="J182" s="5" t="str">
        <f t="shared" si="20"/>
        <v>1W</v>
      </c>
      <c r="L182" s="19" t="s">
        <v>231</v>
      </c>
      <c r="M182" s="19" t="s">
        <v>231</v>
      </c>
      <c r="N182" s="19" t="s">
        <v>231</v>
      </c>
      <c r="O182" s="19" t="s">
        <v>231</v>
      </c>
      <c r="P182" s="19" t="s">
        <v>231</v>
      </c>
      <c r="Q182" s="19" t="s">
        <v>231</v>
      </c>
      <c r="R182" s="19" t="s">
        <v>231</v>
      </c>
      <c r="S182" s="19" t="s">
        <v>231</v>
      </c>
      <c r="T182" s="19" t="s">
        <v>231</v>
      </c>
      <c r="U182" s="19" t="s">
        <v>231</v>
      </c>
      <c r="V182" s="19" t="s">
        <v>231</v>
      </c>
      <c r="W182" s="19" t="s">
        <v>231</v>
      </c>
      <c r="X182" s="19" t="s">
        <v>231</v>
      </c>
      <c r="Y182" s="19" t="s">
        <v>231</v>
      </c>
      <c r="Z182" s="19" t="s">
        <v>231</v>
      </c>
      <c r="AA182" s="19" t="s">
        <v>231</v>
      </c>
      <c r="AB182" s="19" t="s">
        <v>231</v>
      </c>
      <c r="AC182" s="19" t="s">
        <v>231</v>
      </c>
      <c r="AD182" s="19" t="s">
        <v>231</v>
      </c>
      <c r="AE182" s="19" t="s">
        <v>231</v>
      </c>
      <c r="AF182" s="19" t="s">
        <v>231</v>
      </c>
      <c r="AG182" s="19" t="s">
        <v>227</v>
      </c>
      <c r="AH182" s="19" t="s">
        <v>227</v>
      </c>
      <c r="AI182" s="19" t="s">
        <v>227</v>
      </c>
      <c r="AJ182" s="19" t="s">
        <v>227</v>
      </c>
      <c r="AK182" s="57" t="s">
        <v>332</v>
      </c>
      <c r="AL182" s="107" t="s">
        <v>385</v>
      </c>
    </row>
    <row r="183" spans="1:38" ht="15.75" thickBot="1">
      <c r="A183" s="40">
        <v>44303</v>
      </c>
      <c r="B183" s="41" t="s">
        <v>77</v>
      </c>
      <c r="D183" s="6">
        <v>44559</v>
      </c>
      <c r="E183">
        <v>700</v>
      </c>
      <c r="F183">
        <v>2.5</v>
      </c>
      <c r="G183" s="9" t="s">
        <v>371</v>
      </c>
      <c r="I183" s="5" t="s">
        <v>612</v>
      </c>
      <c r="J183" s="5" t="str">
        <f t="shared" si="20"/>
        <v>1W</v>
      </c>
      <c r="L183" s="19" t="s">
        <v>231</v>
      </c>
      <c r="M183" s="19" t="s">
        <v>231</v>
      </c>
      <c r="N183" s="19" t="s">
        <v>231</v>
      </c>
      <c r="O183" s="19" t="s">
        <v>231</v>
      </c>
      <c r="P183" s="19" t="s">
        <v>231</v>
      </c>
      <c r="Q183" s="19" t="s">
        <v>231</v>
      </c>
      <c r="R183" s="19" t="s">
        <v>231</v>
      </c>
      <c r="S183" s="19" t="s">
        <v>231</v>
      </c>
      <c r="T183" s="19" t="s">
        <v>231</v>
      </c>
      <c r="U183" s="19" t="s">
        <v>231</v>
      </c>
      <c r="V183" s="19" t="s">
        <v>231</v>
      </c>
      <c r="W183" s="19" t="s">
        <v>231</v>
      </c>
      <c r="X183" s="19" t="s">
        <v>231</v>
      </c>
      <c r="Y183" s="19" t="s">
        <v>231</v>
      </c>
      <c r="Z183" s="19" t="s">
        <v>231</v>
      </c>
      <c r="AA183" s="19" t="s">
        <v>231</v>
      </c>
      <c r="AB183" s="19" t="s">
        <v>231</v>
      </c>
      <c r="AC183" s="19" t="s">
        <v>231</v>
      </c>
      <c r="AD183" s="19" t="s">
        <v>231</v>
      </c>
      <c r="AE183" s="19" t="s">
        <v>231</v>
      </c>
      <c r="AF183" s="19" t="s">
        <v>231</v>
      </c>
      <c r="AG183" s="19" t="s">
        <v>227</v>
      </c>
      <c r="AH183" s="19" t="s">
        <v>231</v>
      </c>
      <c r="AI183" s="19" t="s">
        <v>227</v>
      </c>
      <c r="AJ183" s="19" t="s">
        <v>227</v>
      </c>
      <c r="AK183" s="57" t="s">
        <v>332</v>
      </c>
      <c r="AL183" s="19" t="s">
        <v>386</v>
      </c>
    </row>
    <row r="184" spans="1:38" ht="15.75" thickBot="1">
      <c r="A184" s="40">
        <v>44305</v>
      </c>
      <c r="B184" s="41" t="s">
        <v>77</v>
      </c>
      <c r="D184" s="6">
        <v>44559</v>
      </c>
      <c r="E184">
        <v>700</v>
      </c>
      <c r="F184">
        <v>3</v>
      </c>
      <c r="G184" s="9" t="s">
        <v>372</v>
      </c>
      <c r="I184" s="5" t="s">
        <v>610</v>
      </c>
      <c r="J184" s="5" t="str">
        <f t="shared" si="20"/>
        <v>1C</v>
      </c>
      <c r="L184" s="19" t="s">
        <v>231</v>
      </c>
      <c r="M184" s="19" t="s">
        <v>231</v>
      </c>
      <c r="N184" s="19" t="s">
        <v>231</v>
      </c>
      <c r="O184" s="19" t="s">
        <v>231</v>
      </c>
      <c r="P184" s="19" t="s">
        <v>231</v>
      </c>
      <c r="Q184" s="19" t="s">
        <v>231</v>
      </c>
      <c r="R184" s="19" t="s">
        <v>231</v>
      </c>
      <c r="S184" s="19" t="s">
        <v>387</v>
      </c>
      <c r="T184" s="19" t="s">
        <v>231</v>
      </c>
      <c r="U184" s="19" t="s">
        <v>231</v>
      </c>
      <c r="V184" s="19" t="s">
        <v>231</v>
      </c>
      <c r="W184" s="19" t="s">
        <v>231</v>
      </c>
      <c r="X184" s="19" t="s">
        <v>387</v>
      </c>
      <c r="Y184" s="19" t="s">
        <v>231</v>
      </c>
      <c r="Z184" s="19" t="s">
        <v>231</v>
      </c>
      <c r="AA184" s="19" t="s">
        <v>231</v>
      </c>
      <c r="AB184" s="19" t="s">
        <v>231</v>
      </c>
      <c r="AC184" s="19" t="s">
        <v>231</v>
      </c>
      <c r="AD184" s="19" t="s">
        <v>231</v>
      </c>
      <c r="AE184" s="19" t="s">
        <v>387</v>
      </c>
      <c r="AF184" s="19" t="s">
        <v>231</v>
      </c>
      <c r="AG184" s="19" t="s">
        <v>231</v>
      </c>
      <c r="AH184" s="19" t="s">
        <v>231</v>
      </c>
      <c r="AI184" s="19" t="s">
        <v>231</v>
      </c>
      <c r="AJ184" s="19" t="s">
        <v>231</v>
      </c>
      <c r="AK184" s="57"/>
    </row>
    <row r="185" spans="1:38" ht="15.75" thickBot="1">
      <c r="A185" s="40">
        <v>44306</v>
      </c>
      <c r="B185" s="41" t="s">
        <v>77</v>
      </c>
      <c r="D185" s="6">
        <v>44559</v>
      </c>
      <c r="E185">
        <v>700</v>
      </c>
      <c r="F185">
        <v>4</v>
      </c>
      <c r="G185" s="9" t="s">
        <v>373</v>
      </c>
      <c r="I185" s="5" t="s">
        <v>612</v>
      </c>
      <c r="J185" s="5" t="str">
        <f t="shared" si="20"/>
        <v>1W</v>
      </c>
      <c r="L185" s="19" t="s">
        <v>231</v>
      </c>
      <c r="M185" s="19" t="s">
        <v>231</v>
      </c>
      <c r="N185" s="19" t="s">
        <v>231</v>
      </c>
      <c r="O185" s="19" t="s">
        <v>387</v>
      </c>
      <c r="P185" s="19" t="s">
        <v>231</v>
      </c>
      <c r="Q185" s="19" t="s">
        <v>231</v>
      </c>
      <c r="R185" s="19" t="s">
        <v>231</v>
      </c>
      <c r="S185" s="19" t="s">
        <v>227</v>
      </c>
      <c r="T185" s="19" t="s">
        <v>227</v>
      </c>
      <c r="U185" s="19" t="s">
        <v>227</v>
      </c>
      <c r="V185" s="19" t="s">
        <v>231</v>
      </c>
      <c r="W185" s="19" t="s">
        <v>231</v>
      </c>
      <c r="X185" s="19" t="s">
        <v>231</v>
      </c>
      <c r="Y185" s="19" t="s">
        <v>231</v>
      </c>
      <c r="Z185" s="19" t="s">
        <v>231</v>
      </c>
      <c r="AA185" s="19" t="s">
        <v>231</v>
      </c>
      <c r="AB185" s="19" t="s">
        <v>231</v>
      </c>
      <c r="AC185" s="19" t="s">
        <v>231</v>
      </c>
      <c r="AD185" s="19" t="s">
        <v>231</v>
      </c>
      <c r="AE185" s="19" t="s">
        <v>231</v>
      </c>
      <c r="AF185" s="19" t="s">
        <v>231</v>
      </c>
      <c r="AG185" s="19" t="s">
        <v>231</v>
      </c>
      <c r="AH185" s="19" t="s">
        <v>231</v>
      </c>
      <c r="AI185" s="19" t="s">
        <v>227</v>
      </c>
      <c r="AJ185" s="19" t="s">
        <v>227</v>
      </c>
      <c r="AK185" s="57" t="s">
        <v>332</v>
      </c>
      <c r="AL185" s="105" t="s">
        <v>388</v>
      </c>
    </row>
    <row r="186" spans="1:38" ht="15.75" thickBot="1">
      <c r="A186" s="40">
        <v>44307</v>
      </c>
      <c r="B186" s="41" t="s">
        <v>77</v>
      </c>
      <c r="D186" s="6">
        <v>44559</v>
      </c>
      <c r="E186">
        <v>700</v>
      </c>
      <c r="F186">
        <v>4.5</v>
      </c>
      <c r="G186" s="9" t="s">
        <v>374</v>
      </c>
      <c r="I186" s="5" t="s">
        <v>612</v>
      </c>
      <c r="J186" s="5" t="str">
        <f t="shared" si="20"/>
        <v>1W</v>
      </c>
      <c r="L186" s="19" t="s">
        <v>231</v>
      </c>
      <c r="M186" s="19" t="s">
        <v>231</v>
      </c>
      <c r="N186" s="19" t="s">
        <v>227</v>
      </c>
      <c r="O186" s="19" t="s">
        <v>231</v>
      </c>
      <c r="P186" s="19" t="s">
        <v>231</v>
      </c>
      <c r="Q186" s="19" t="s">
        <v>231</v>
      </c>
      <c r="R186" s="19" t="s">
        <v>231</v>
      </c>
      <c r="S186" s="19" t="s">
        <v>227</v>
      </c>
      <c r="T186" s="19" t="s">
        <v>231</v>
      </c>
      <c r="U186" s="19" t="s">
        <v>231</v>
      </c>
      <c r="V186" s="19" t="s">
        <v>231</v>
      </c>
      <c r="W186" s="19" t="s">
        <v>231</v>
      </c>
      <c r="X186" s="19" t="s">
        <v>231</v>
      </c>
      <c r="Y186" s="19" t="s">
        <v>231</v>
      </c>
      <c r="Z186" s="19" t="s">
        <v>231</v>
      </c>
      <c r="AA186" s="19" t="s">
        <v>231</v>
      </c>
      <c r="AB186" s="19" t="s">
        <v>231</v>
      </c>
      <c r="AC186" s="19" t="s">
        <v>231</v>
      </c>
      <c r="AD186" s="19" t="s">
        <v>231</v>
      </c>
      <c r="AE186" s="19" t="s">
        <v>227</v>
      </c>
      <c r="AF186" s="19" t="s">
        <v>231</v>
      </c>
      <c r="AG186" s="19" t="s">
        <v>231</v>
      </c>
      <c r="AH186" s="19" t="s">
        <v>231</v>
      </c>
      <c r="AI186" s="19" t="s">
        <v>231</v>
      </c>
      <c r="AJ186" s="19" t="s">
        <v>227</v>
      </c>
      <c r="AK186" s="57" t="s">
        <v>389</v>
      </c>
      <c r="AL186" s="19" t="s">
        <v>390</v>
      </c>
    </row>
    <row r="187" spans="1:38" ht="15.75" thickBot="1">
      <c r="A187" s="40">
        <v>44310</v>
      </c>
      <c r="B187" s="41" t="s">
        <v>77</v>
      </c>
      <c r="D187" s="6">
        <v>44559</v>
      </c>
      <c r="E187">
        <v>700</v>
      </c>
      <c r="F187">
        <v>3.5</v>
      </c>
      <c r="G187" s="9" t="s">
        <v>375</v>
      </c>
      <c r="I187" s="5" t="s">
        <v>610</v>
      </c>
      <c r="J187" s="5" t="str">
        <f t="shared" si="20"/>
        <v>1C</v>
      </c>
      <c r="L187" s="19" t="s">
        <v>231</v>
      </c>
      <c r="M187" s="19" t="s">
        <v>231</v>
      </c>
      <c r="N187" s="19" t="s">
        <v>231</v>
      </c>
      <c r="O187" s="19" t="s">
        <v>231</v>
      </c>
      <c r="P187" s="19" t="s">
        <v>231</v>
      </c>
      <c r="Q187" s="19" t="s">
        <v>231</v>
      </c>
      <c r="R187" s="19" t="s">
        <v>231</v>
      </c>
      <c r="S187" s="19" t="s">
        <v>231</v>
      </c>
      <c r="T187" s="19" t="s">
        <v>231</v>
      </c>
      <c r="U187" s="19" t="s">
        <v>231</v>
      </c>
      <c r="V187" s="19" t="s">
        <v>231</v>
      </c>
      <c r="W187" s="19" t="s">
        <v>231</v>
      </c>
      <c r="X187" s="19" t="s">
        <v>231</v>
      </c>
      <c r="Y187" s="19" t="s">
        <v>231</v>
      </c>
      <c r="Z187" s="19" t="s">
        <v>231</v>
      </c>
      <c r="AA187" s="19" t="s">
        <v>231</v>
      </c>
      <c r="AB187" s="19" t="s">
        <v>231</v>
      </c>
      <c r="AC187" s="19" t="s">
        <v>231</v>
      </c>
      <c r="AD187" s="19" t="s">
        <v>231</v>
      </c>
      <c r="AE187" s="19" t="s">
        <v>231</v>
      </c>
      <c r="AF187" s="19" t="s">
        <v>231</v>
      </c>
      <c r="AG187" s="19" t="s">
        <v>231</v>
      </c>
      <c r="AH187" s="19" t="s">
        <v>231</v>
      </c>
      <c r="AI187" s="19" t="s">
        <v>231</v>
      </c>
      <c r="AJ187" s="19" t="s">
        <v>231</v>
      </c>
      <c r="AK187" s="57"/>
    </row>
    <row r="188" spans="1:38" ht="15.75" thickBot="1">
      <c r="A188" s="40">
        <v>44313</v>
      </c>
      <c r="B188" s="41" t="s">
        <v>77</v>
      </c>
      <c r="D188" s="6">
        <v>44559</v>
      </c>
      <c r="E188">
        <v>700</v>
      </c>
      <c r="F188">
        <v>3</v>
      </c>
      <c r="G188" s="9" t="s">
        <v>376</v>
      </c>
      <c r="I188" s="5" t="s">
        <v>612</v>
      </c>
      <c r="J188" s="5" t="str">
        <f t="shared" si="20"/>
        <v>1W</v>
      </c>
      <c r="L188" s="19" t="s">
        <v>231</v>
      </c>
      <c r="M188" s="19" t="s">
        <v>231</v>
      </c>
      <c r="N188" s="19" t="s">
        <v>231</v>
      </c>
      <c r="O188" s="19" t="s">
        <v>231</v>
      </c>
      <c r="P188" s="19" t="s">
        <v>231</v>
      </c>
      <c r="Q188" s="19" t="s">
        <v>231</v>
      </c>
      <c r="R188" s="19" t="s">
        <v>231</v>
      </c>
      <c r="S188" s="19" t="s">
        <v>231</v>
      </c>
      <c r="T188" s="19" t="s">
        <v>231</v>
      </c>
      <c r="U188" s="19" t="s">
        <v>231</v>
      </c>
      <c r="V188" s="19" t="s">
        <v>231</v>
      </c>
      <c r="W188" s="19" t="s">
        <v>231</v>
      </c>
      <c r="X188" s="19" t="s">
        <v>227</v>
      </c>
      <c r="Y188" s="19" t="s">
        <v>231</v>
      </c>
      <c r="Z188" s="19" t="s">
        <v>231</v>
      </c>
      <c r="AA188" s="19" t="s">
        <v>231</v>
      </c>
      <c r="AB188" s="19" t="s">
        <v>231</v>
      </c>
      <c r="AC188" s="19" t="s">
        <v>231</v>
      </c>
      <c r="AD188" s="19" t="s">
        <v>231</v>
      </c>
      <c r="AE188" s="19" t="s">
        <v>231</v>
      </c>
      <c r="AF188" s="19" t="s">
        <v>231</v>
      </c>
      <c r="AG188" s="19" t="s">
        <v>231</v>
      </c>
      <c r="AH188" s="19" t="s">
        <v>231</v>
      </c>
      <c r="AI188" s="19" t="s">
        <v>231</v>
      </c>
      <c r="AJ188" s="19" t="s">
        <v>227</v>
      </c>
      <c r="AK188" s="57" t="s">
        <v>391</v>
      </c>
      <c r="AL188" s="19" t="s">
        <v>392</v>
      </c>
    </row>
    <row r="189" spans="1:38" ht="15.75" thickBot="1">
      <c r="A189" s="40">
        <v>44314</v>
      </c>
      <c r="B189" s="41" t="s">
        <v>77</v>
      </c>
      <c r="D189" s="6">
        <v>44564</v>
      </c>
      <c r="E189">
        <v>700</v>
      </c>
      <c r="F189">
        <v>4</v>
      </c>
      <c r="G189" s="9" t="s">
        <v>377</v>
      </c>
      <c r="I189" s="5" t="s">
        <v>612</v>
      </c>
      <c r="J189" s="5" t="str">
        <f t="shared" si="20"/>
        <v>1W</v>
      </c>
      <c r="L189" s="19" t="s">
        <v>231</v>
      </c>
      <c r="M189" s="19" t="s">
        <v>231</v>
      </c>
      <c r="N189" s="19" t="s">
        <v>231</v>
      </c>
      <c r="O189" s="19" t="s">
        <v>231</v>
      </c>
      <c r="P189" s="19" t="s">
        <v>231</v>
      </c>
      <c r="Q189" s="19" t="s">
        <v>231</v>
      </c>
      <c r="R189" s="19" t="s">
        <v>231</v>
      </c>
      <c r="S189" s="19" t="s">
        <v>231</v>
      </c>
      <c r="T189" s="19" t="s">
        <v>231</v>
      </c>
      <c r="U189" s="19" t="s">
        <v>231</v>
      </c>
      <c r="V189" s="19" t="s">
        <v>231</v>
      </c>
      <c r="W189" s="19" t="s">
        <v>231</v>
      </c>
      <c r="X189" s="19" t="s">
        <v>227</v>
      </c>
      <c r="Y189" s="19" t="s">
        <v>231</v>
      </c>
      <c r="Z189" s="19" t="s">
        <v>231</v>
      </c>
      <c r="AA189" s="19" t="s">
        <v>231</v>
      </c>
      <c r="AB189" s="19" t="s">
        <v>231</v>
      </c>
      <c r="AC189" s="19" t="s">
        <v>231</v>
      </c>
      <c r="AD189" s="19" t="s">
        <v>231</v>
      </c>
      <c r="AE189" s="19" t="s">
        <v>231</v>
      </c>
      <c r="AF189" s="19" t="s">
        <v>231</v>
      </c>
      <c r="AG189" s="19" t="s">
        <v>231</v>
      </c>
      <c r="AH189" s="19" t="s">
        <v>231</v>
      </c>
      <c r="AI189" s="19" t="s">
        <v>231</v>
      </c>
      <c r="AJ189" s="19" t="s">
        <v>227</v>
      </c>
      <c r="AK189" s="57"/>
      <c r="AL189" s="19"/>
    </row>
    <row r="190" spans="1:38" ht="15.75" thickBot="1">
      <c r="A190" s="40">
        <v>44315</v>
      </c>
      <c r="B190" s="41" t="s">
        <v>77</v>
      </c>
      <c r="G190" s="9" t="s">
        <v>378</v>
      </c>
      <c r="I190" s="5" t="s">
        <v>610</v>
      </c>
      <c r="J190" s="5" t="str">
        <f t="shared" si="20"/>
        <v>1C</v>
      </c>
      <c r="L190" s="19"/>
      <c r="M190" s="19"/>
      <c r="N190" s="19"/>
      <c r="O190" s="19"/>
      <c r="P190" s="19"/>
      <c r="Q190" s="19"/>
      <c r="R190" s="19"/>
      <c r="S190" s="19"/>
      <c r="T190" s="19"/>
      <c r="U190" s="19"/>
      <c r="V190" s="19"/>
      <c r="W190" s="19"/>
      <c r="X190" s="19"/>
      <c r="Y190" s="19"/>
      <c r="Z190" s="19"/>
      <c r="AA190" s="19"/>
      <c r="AB190" s="19"/>
      <c r="AC190" s="19"/>
      <c r="AD190" s="19"/>
      <c r="AE190" s="19"/>
      <c r="AF190" s="19"/>
      <c r="AG190" s="19"/>
      <c r="AH190" s="19"/>
      <c r="AI190" s="19"/>
      <c r="AJ190" s="19"/>
      <c r="AK190" s="57"/>
    </row>
    <row r="191" spans="1:38" ht="15.75" thickBot="1">
      <c r="A191" s="40">
        <v>44316</v>
      </c>
      <c r="B191" s="41" t="s">
        <v>77</v>
      </c>
      <c r="D191" s="6">
        <v>44564</v>
      </c>
      <c r="E191" t="s">
        <v>21</v>
      </c>
      <c r="F191">
        <v>6</v>
      </c>
      <c r="G191" s="9" t="s">
        <v>393</v>
      </c>
      <c r="I191" s="5" t="s">
        <v>612</v>
      </c>
      <c r="J191" s="5" t="str">
        <f t="shared" si="20"/>
        <v>1W</v>
      </c>
      <c r="L191" s="19" t="s">
        <v>231</v>
      </c>
      <c r="M191" s="19" t="s">
        <v>231</v>
      </c>
      <c r="N191" s="19" t="s">
        <v>231</v>
      </c>
      <c r="O191" s="19" t="s">
        <v>231</v>
      </c>
      <c r="P191" s="19" t="s">
        <v>231</v>
      </c>
      <c r="Q191" s="19" t="s">
        <v>231</v>
      </c>
      <c r="R191" s="19" t="s">
        <v>231</v>
      </c>
      <c r="S191" s="19" t="s">
        <v>231</v>
      </c>
      <c r="T191" s="19" t="s">
        <v>231</v>
      </c>
      <c r="U191" s="19" t="s">
        <v>231</v>
      </c>
      <c r="V191" s="19" t="s">
        <v>231</v>
      </c>
      <c r="W191" s="19" t="s">
        <v>231</v>
      </c>
      <c r="X191" s="19" t="s">
        <v>231</v>
      </c>
      <c r="Y191" s="19" t="s">
        <v>231</v>
      </c>
      <c r="Z191" s="19" t="s">
        <v>231</v>
      </c>
      <c r="AA191" s="19" t="s">
        <v>231</v>
      </c>
      <c r="AB191" s="19" t="s">
        <v>231</v>
      </c>
      <c r="AC191" s="19" t="s">
        <v>231</v>
      </c>
      <c r="AD191" s="19" t="s">
        <v>227</v>
      </c>
      <c r="AE191" s="19" t="s">
        <v>227</v>
      </c>
      <c r="AF191" s="19" t="s">
        <v>231</v>
      </c>
      <c r="AG191" s="19" t="s">
        <v>227</v>
      </c>
      <c r="AH191" s="19" t="s">
        <v>227</v>
      </c>
      <c r="AI191" s="19" t="s">
        <v>227</v>
      </c>
      <c r="AJ191" s="19" t="s">
        <v>227</v>
      </c>
      <c r="AK191" s="57" t="s">
        <v>389</v>
      </c>
      <c r="AL191" s="19" t="s">
        <v>406</v>
      </c>
    </row>
    <row r="192" spans="1:38">
      <c r="A192" s="43"/>
      <c r="D192" s="6">
        <v>44564</v>
      </c>
      <c r="E192" t="s">
        <v>21</v>
      </c>
      <c r="F192">
        <f>3+25/60</f>
        <v>3.4166666666666665</v>
      </c>
      <c r="G192" s="9" t="s">
        <v>394</v>
      </c>
      <c r="I192" s="5" t="s">
        <v>610</v>
      </c>
      <c r="J192" s="5" t="str">
        <f t="shared" si="20"/>
        <v>1C</v>
      </c>
      <c r="L192" s="19" t="s">
        <v>231</v>
      </c>
      <c r="M192" s="19" t="s">
        <v>231</v>
      </c>
      <c r="N192" s="19" t="s">
        <v>231</v>
      </c>
      <c r="O192" s="19" t="s">
        <v>231</v>
      </c>
      <c r="P192" s="19" t="s">
        <v>231</v>
      </c>
      <c r="Q192" s="19" t="s">
        <v>231</v>
      </c>
      <c r="R192" s="19" t="s">
        <v>231</v>
      </c>
      <c r="S192" s="19" t="s">
        <v>231</v>
      </c>
      <c r="T192" s="19" t="s">
        <v>231</v>
      </c>
      <c r="U192" s="19" t="s">
        <v>231</v>
      </c>
      <c r="V192" s="19" t="s">
        <v>231</v>
      </c>
      <c r="W192" s="19" t="s">
        <v>231</v>
      </c>
      <c r="X192" s="19" t="s">
        <v>231</v>
      </c>
      <c r="Y192" s="19" t="s">
        <v>231</v>
      </c>
      <c r="Z192" s="19" t="s">
        <v>231</v>
      </c>
      <c r="AA192" s="19" t="s">
        <v>231</v>
      </c>
      <c r="AB192" s="19" t="s">
        <v>231</v>
      </c>
      <c r="AC192" s="19" t="s">
        <v>231</v>
      </c>
      <c r="AD192" s="19" t="s">
        <v>231</v>
      </c>
      <c r="AE192" s="19" t="s">
        <v>231</v>
      </c>
      <c r="AF192" s="19" t="s">
        <v>231</v>
      </c>
      <c r="AG192" s="19" t="s">
        <v>231</v>
      </c>
      <c r="AH192" s="19" t="s">
        <v>231</v>
      </c>
      <c r="AI192" s="19" t="s">
        <v>231</v>
      </c>
      <c r="AJ192" s="19" t="s">
        <v>231</v>
      </c>
      <c r="AK192" s="57"/>
    </row>
    <row r="193" spans="1:38">
      <c r="A193" s="43"/>
      <c r="D193" s="6">
        <v>44564</v>
      </c>
      <c r="E193" t="s">
        <v>21</v>
      </c>
      <c r="F193">
        <f>2.25</f>
        <v>2.25</v>
      </c>
      <c r="G193" s="9" t="s">
        <v>395</v>
      </c>
      <c r="I193" s="5" t="s">
        <v>610</v>
      </c>
      <c r="J193" s="5" t="str">
        <f t="shared" si="20"/>
        <v>1C</v>
      </c>
      <c r="L193" s="19" t="s">
        <v>231</v>
      </c>
      <c r="M193" s="19" t="s">
        <v>231</v>
      </c>
      <c r="N193" s="19" t="s">
        <v>231</v>
      </c>
      <c r="O193" s="19" t="s">
        <v>231</v>
      </c>
      <c r="P193" s="19" t="s">
        <v>231</v>
      </c>
      <c r="Q193" s="19" t="s">
        <v>231</v>
      </c>
      <c r="R193" s="19" t="s">
        <v>231</v>
      </c>
      <c r="S193" s="19" t="s">
        <v>231</v>
      </c>
      <c r="T193" s="19" t="s">
        <v>231</v>
      </c>
      <c r="U193" s="19" t="s">
        <v>231</v>
      </c>
      <c r="V193" s="19" t="s">
        <v>231</v>
      </c>
      <c r="W193" s="19" t="s">
        <v>231</v>
      </c>
      <c r="X193" s="19" t="s">
        <v>231</v>
      </c>
      <c r="Y193" s="19" t="s">
        <v>231</v>
      </c>
      <c r="Z193" s="19" t="s">
        <v>231</v>
      </c>
      <c r="AA193" s="19" t="s">
        <v>231</v>
      </c>
      <c r="AB193" s="19" t="s">
        <v>231</v>
      </c>
      <c r="AC193" s="19" t="s">
        <v>231</v>
      </c>
      <c r="AD193" s="19" t="s">
        <v>231</v>
      </c>
      <c r="AE193" s="19" t="s">
        <v>231</v>
      </c>
      <c r="AF193" s="19" t="s">
        <v>231</v>
      </c>
      <c r="AG193" s="19" t="s">
        <v>231</v>
      </c>
      <c r="AH193" s="19" t="s">
        <v>231</v>
      </c>
      <c r="AI193" s="19" t="s">
        <v>231</v>
      </c>
      <c r="AJ193" s="19" t="s">
        <v>231</v>
      </c>
      <c r="AK193" s="57"/>
    </row>
    <row r="194" spans="1:38">
      <c r="A194" s="43"/>
      <c r="D194" s="6">
        <v>44564</v>
      </c>
      <c r="E194" t="s">
        <v>21</v>
      </c>
      <c r="F194">
        <f>1+36/60</f>
        <v>1.6</v>
      </c>
      <c r="G194" s="9" t="s">
        <v>396</v>
      </c>
      <c r="I194" s="5" t="s">
        <v>610</v>
      </c>
      <c r="J194" s="5" t="str">
        <f t="shared" si="20"/>
        <v>1C</v>
      </c>
      <c r="L194" s="19" t="s">
        <v>231</v>
      </c>
      <c r="M194" s="19" t="s">
        <v>231</v>
      </c>
      <c r="N194" s="19" t="s">
        <v>231</v>
      </c>
      <c r="O194" s="19" t="s">
        <v>231</v>
      </c>
      <c r="P194" s="19" t="s">
        <v>231</v>
      </c>
      <c r="Q194" s="19" t="s">
        <v>231</v>
      </c>
      <c r="R194" s="19" t="s">
        <v>231</v>
      </c>
      <c r="S194" s="19" t="s">
        <v>231</v>
      </c>
      <c r="T194" s="19" t="s">
        <v>231</v>
      </c>
      <c r="U194" s="19" t="s">
        <v>231</v>
      </c>
      <c r="V194" s="19" t="s">
        <v>231</v>
      </c>
      <c r="W194" s="19" t="s">
        <v>231</v>
      </c>
      <c r="X194" s="19" t="s">
        <v>231</v>
      </c>
      <c r="Y194" s="19" t="s">
        <v>231</v>
      </c>
      <c r="Z194" s="19" t="s">
        <v>231</v>
      </c>
      <c r="AA194" s="19" t="s">
        <v>231</v>
      </c>
      <c r="AB194" s="19" t="s">
        <v>231</v>
      </c>
      <c r="AC194" s="19" t="s">
        <v>231</v>
      </c>
      <c r="AD194" s="19" t="s">
        <v>231</v>
      </c>
      <c r="AE194" s="19" t="s">
        <v>231</v>
      </c>
      <c r="AF194" s="19" t="s">
        <v>231</v>
      </c>
      <c r="AG194" s="19" t="s">
        <v>231</v>
      </c>
      <c r="AH194" s="19" t="s">
        <v>231</v>
      </c>
      <c r="AI194" s="19" t="s">
        <v>231</v>
      </c>
      <c r="AJ194" s="19" t="s">
        <v>231</v>
      </c>
      <c r="AK194" s="57"/>
    </row>
    <row r="195" spans="1:38">
      <c r="A195" s="43"/>
      <c r="D195" s="6">
        <v>44564</v>
      </c>
      <c r="E195" t="s">
        <v>21</v>
      </c>
      <c r="F195">
        <v>6</v>
      </c>
      <c r="G195" s="9" t="s">
        <v>397</v>
      </c>
      <c r="I195" s="5" t="s">
        <v>612</v>
      </c>
      <c r="J195" s="5" t="str">
        <f t="shared" si="20"/>
        <v>1W</v>
      </c>
      <c r="L195" s="19" t="s">
        <v>231</v>
      </c>
      <c r="M195" s="19" t="s">
        <v>231</v>
      </c>
      <c r="N195" s="19" t="s">
        <v>231</v>
      </c>
      <c r="O195" s="19" t="s">
        <v>231</v>
      </c>
      <c r="P195" s="19" t="s">
        <v>231</v>
      </c>
      <c r="Q195" s="19" t="s">
        <v>231</v>
      </c>
      <c r="R195" s="19" t="s">
        <v>231</v>
      </c>
      <c r="S195" s="19" t="s">
        <v>231</v>
      </c>
      <c r="T195" s="19" t="s">
        <v>231</v>
      </c>
      <c r="U195" s="19" t="s">
        <v>231</v>
      </c>
      <c r="V195" s="19" t="s">
        <v>231</v>
      </c>
      <c r="W195" s="19" t="s">
        <v>231</v>
      </c>
      <c r="X195" s="19" t="s">
        <v>231</v>
      </c>
      <c r="Y195" s="19" t="s">
        <v>231</v>
      </c>
      <c r="Z195" s="19" t="s">
        <v>231</v>
      </c>
      <c r="AA195" s="19" t="s">
        <v>231</v>
      </c>
      <c r="AB195" s="19" t="s">
        <v>231</v>
      </c>
      <c r="AC195" s="19" t="s">
        <v>231</v>
      </c>
      <c r="AD195" s="19" t="s">
        <v>231</v>
      </c>
      <c r="AE195" s="19" t="s">
        <v>231</v>
      </c>
      <c r="AF195" s="19" t="s">
        <v>231</v>
      </c>
      <c r="AG195" s="19" t="s">
        <v>231</v>
      </c>
      <c r="AH195" s="19" t="s">
        <v>231</v>
      </c>
      <c r="AI195" s="19" t="s">
        <v>231</v>
      </c>
      <c r="AJ195" s="19" t="s">
        <v>231</v>
      </c>
      <c r="AK195" s="57" t="s">
        <v>336</v>
      </c>
      <c r="AL195" s="57" t="s">
        <v>408</v>
      </c>
    </row>
    <row r="196" spans="1:38">
      <c r="A196" s="43"/>
      <c r="D196" s="6">
        <v>44564</v>
      </c>
      <c r="E196" t="s">
        <v>21</v>
      </c>
      <c r="F196">
        <f>2+0.39</f>
        <v>2.39</v>
      </c>
      <c r="G196" s="9" t="s">
        <v>398</v>
      </c>
      <c r="I196" s="5" t="s">
        <v>610</v>
      </c>
      <c r="J196" s="5" t="str">
        <f t="shared" si="20"/>
        <v>1C</v>
      </c>
      <c r="L196" s="19" t="s">
        <v>231</v>
      </c>
      <c r="M196" s="19" t="s">
        <v>231</v>
      </c>
      <c r="N196" s="19" t="s">
        <v>231</v>
      </c>
      <c r="O196" s="19" t="s">
        <v>231</v>
      </c>
      <c r="P196" s="19" t="s">
        <v>231</v>
      </c>
      <c r="Q196" s="19" t="s">
        <v>231</v>
      </c>
      <c r="R196" s="19" t="s">
        <v>231</v>
      </c>
      <c r="S196" s="19" t="s">
        <v>231</v>
      </c>
      <c r="T196" s="19" t="s">
        <v>231</v>
      </c>
      <c r="U196" s="19" t="s">
        <v>231</v>
      </c>
      <c r="V196" s="19" t="s">
        <v>231</v>
      </c>
      <c r="W196" s="19" t="s">
        <v>231</v>
      </c>
      <c r="X196" s="19" t="s">
        <v>231</v>
      </c>
      <c r="Y196" s="19" t="s">
        <v>231</v>
      </c>
      <c r="Z196" s="19" t="s">
        <v>231</v>
      </c>
      <c r="AA196" s="19" t="s">
        <v>231</v>
      </c>
      <c r="AB196" s="19" t="s">
        <v>231</v>
      </c>
      <c r="AC196" s="19" t="s">
        <v>231</v>
      </c>
      <c r="AD196" s="19" t="s">
        <v>231</v>
      </c>
      <c r="AE196" s="19" t="s">
        <v>231</v>
      </c>
      <c r="AF196" s="19" t="s">
        <v>231</v>
      </c>
      <c r="AG196" s="19" t="s">
        <v>231</v>
      </c>
      <c r="AH196" s="19" t="s">
        <v>231</v>
      </c>
      <c r="AI196" s="19" t="s">
        <v>231</v>
      </c>
      <c r="AJ196" s="19" t="s">
        <v>231</v>
      </c>
      <c r="AK196" s="57" t="s">
        <v>409</v>
      </c>
      <c r="AL196" s="57"/>
    </row>
    <row r="197" spans="1:38">
      <c r="A197" s="43"/>
      <c r="D197" s="6">
        <v>44564</v>
      </c>
      <c r="E197" t="s">
        <v>21</v>
      </c>
      <c r="F197">
        <f>2+1/6</f>
        <v>2.1666666666666665</v>
      </c>
      <c r="G197" s="9" t="s">
        <v>399</v>
      </c>
      <c r="I197" s="5" t="s">
        <v>610</v>
      </c>
      <c r="J197" s="5" t="str">
        <f t="shared" si="20"/>
        <v>1C</v>
      </c>
      <c r="L197" s="19" t="s">
        <v>231</v>
      </c>
      <c r="M197" s="19" t="s">
        <v>231</v>
      </c>
      <c r="N197" s="19" t="s">
        <v>231</v>
      </c>
      <c r="O197" s="19" t="s">
        <v>231</v>
      </c>
      <c r="P197" s="19" t="s">
        <v>231</v>
      </c>
      <c r="Q197" s="19" t="s">
        <v>231</v>
      </c>
      <c r="R197" s="19" t="s">
        <v>231</v>
      </c>
      <c r="S197" s="19" t="s">
        <v>231</v>
      </c>
      <c r="T197" s="19" t="s">
        <v>231</v>
      </c>
      <c r="U197" s="19" t="s">
        <v>231</v>
      </c>
      <c r="V197" s="19" t="s">
        <v>231</v>
      </c>
      <c r="W197" s="19" t="s">
        <v>231</v>
      </c>
      <c r="X197" s="19" t="s">
        <v>231</v>
      </c>
      <c r="Y197" s="19" t="s">
        <v>231</v>
      </c>
      <c r="Z197" s="19" t="s">
        <v>231</v>
      </c>
      <c r="AA197" s="19" t="s">
        <v>231</v>
      </c>
      <c r="AB197" s="19" t="s">
        <v>231</v>
      </c>
      <c r="AC197" s="19" t="s">
        <v>231</v>
      </c>
      <c r="AD197" s="19" t="s">
        <v>231</v>
      </c>
      <c r="AE197" s="19" t="s">
        <v>231</v>
      </c>
      <c r="AF197" s="19" t="s">
        <v>231</v>
      </c>
      <c r="AG197" s="19" t="s">
        <v>231</v>
      </c>
      <c r="AH197" s="19" t="s">
        <v>231</v>
      </c>
      <c r="AI197" s="19" t="s">
        <v>231</v>
      </c>
      <c r="AJ197" s="19" t="s">
        <v>231</v>
      </c>
      <c r="AK197" s="57"/>
    </row>
    <row r="198" spans="1:38">
      <c r="A198" s="43"/>
      <c r="D198" s="6">
        <v>44564</v>
      </c>
      <c r="E198" t="s">
        <v>21</v>
      </c>
      <c r="F198">
        <v>3.25</v>
      </c>
      <c r="G198" s="9" t="s">
        <v>400</v>
      </c>
      <c r="I198" s="5" t="s">
        <v>610</v>
      </c>
      <c r="J198" s="5" t="str">
        <f t="shared" si="20"/>
        <v>1C</v>
      </c>
      <c r="L198" s="19" t="s">
        <v>231</v>
      </c>
      <c r="M198" s="19" t="s">
        <v>231</v>
      </c>
      <c r="N198" s="19" t="s">
        <v>231</v>
      </c>
      <c r="O198" s="19" t="s">
        <v>231</v>
      </c>
      <c r="P198" s="19" t="s">
        <v>231</v>
      </c>
      <c r="Q198" s="19" t="s">
        <v>231</v>
      </c>
      <c r="R198" s="19" t="s">
        <v>231</v>
      </c>
      <c r="S198" s="19" t="s">
        <v>231</v>
      </c>
      <c r="T198" s="19" t="s">
        <v>231</v>
      </c>
      <c r="U198" s="19" t="s">
        <v>231</v>
      </c>
      <c r="V198" s="19" t="s">
        <v>231</v>
      </c>
      <c r="W198" s="19" t="s">
        <v>231</v>
      </c>
      <c r="X198" s="19" t="s">
        <v>231</v>
      </c>
      <c r="Y198" s="19" t="s">
        <v>231</v>
      </c>
      <c r="Z198" s="19" t="s">
        <v>231</v>
      </c>
      <c r="AA198" s="19" t="s">
        <v>231</v>
      </c>
      <c r="AB198" s="19" t="s">
        <v>231</v>
      </c>
      <c r="AC198" s="19" t="s">
        <v>231</v>
      </c>
      <c r="AD198" s="19" t="s">
        <v>231</v>
      </c>
      <c r="AE198" s="19" t="s">
        <v>231</v>
      </c>
      <c r="AF198" s="19" t="s">
        <v>231</v>
      </c>
      <c r="AG198" s="19" t="s">
        <v>231</v>
      </c>
      <c r="AH198" s="19" t="s">
        <v>231</v>
      </c>
      <c r="AI198" s="19" t="s">
        <v>231</v>
      </c>
      <c r="AJ198" s="19" t="s">
        <v>227</v>
      </c>
      <c r="AK198" s="57" t="s">
        <v>411</v>
      </c>
      <c r="AL198" s="105" t="s">
        <v>413</v>
      </c>
    </row>
    <row r="199" spans="1:38">
      <c r="A199" s="43"/>
      <c r="D199" s="6">
        <v>44564</v>
      </c>
      <c r="E199" t="s">
        <v>21</v>
      </c>
      <c r="F199">
        <v>5</v>
      </c>
      <c r="G199" s="9" t="s">
        <v>401</v>
      </c>
      <c r="I199" s="5" t="s">
        <v>612</v>
      </c>
      <c r="J199" s="5" t="str">
        <f t="shared" si="20"/>
        <v>1W</v>
      </c>
      <c r="L199" s="19" t="s">
        <v>231</v>
      </c>
      <c r="M199" s="19" t="s">
        <v>231</v>
      </c>
      <c r="N199" s="19" t="s">
        <v>231</v>
      </c>
      <c r="O199" s="19" t="s">
        <v>231</v>
      </c>
      <c r="P199" s="19" t="s">
        <v>231</v>
      </c>
      <c r="Q199" s="19" t="s">
        <v>231</v>
      </c>
      <c r="R199" s="19" t="s">
        <v>231</v>
      </c>
      <c r="S199" s="19" t="s">
        <v>231</v>
      </c>
      <c r="T199" s="19" t="s">
        <v>231</v>
      </c>
      <c r="U199" s="19" t="s">
        <v>231</v>
      </c>
      <c r="V199" s="19" t="s">
        <v>231</v>
      </c>
      <c r="W199" s="19" t="s">
        <v>231</v>
      </c>
      <c r="X199" s="19" t="s">
        <v>231</v>
      </c>
      <c r="Y199" s="19" t="s">
        <v>231</v>
      </c>
      <c r="Z199" s="19" t="s">
        <v>231</v>
      </c>
      <c r="AA199" s="19" t="s">
        <v>231</v>
      </c>
      <c r="AB199" s="19" t="s">
        <v>231</v>
      </c>
      <c r="AC199" s="19" t="s">
        <v>231</v>
      </c>
      <c r="AD199" s="19" t="s">
        <v>231</v>
      </c>
      <c r="AE199" s="19" t="s">
        <v>231</v>
      </c>
      <c r="AF199" s="19" t="s">
        <v>231</v>
      </c>
      <c r="AG199" s="19" t="s">
        <v>231</v>
      </c>
      <c r="AH199" s="19" t="s">
        <v>231</v>
      </c>
      <c r="AI199" s="19" t="s">
        <v>231</v>
      </c>
      <c r="AJ199" s="19" t="s">
        <v>227</v>
      </c>
      <c r="AK199" s="57" t="s">
        <v>414</v>
      </c>
      <c r="AL199" s="19" t="s">
        <v>415</v>
      </c>
    </row>
    <row r="200" spans="1:38" ht="15.75" thickBot="1">
      <c r="A200" s="43"/>
      <c r="D200" s="6">
        <v>44564</v>
      </c>
      <c r="E200" t="s">
        <v>21</v>
      </c>
      <c r="F200">
        <v>2.75</v>
      </c>
      <c r="G200" s="9" t="s">
        <v>402</v>
      </c>
      <c r="I200" s="5" t="s">
        <v>610</v>
      </c>
      <c r="J200" s="5" t="str">
        <f t="shared" si="20"/>
        <v>1C</v>
      </c>
      <c r="L200" s="19" t="s">
        <v>231</v>
      </c>
      <c r="M200" s="19" t="s">
        <v>231</v>
      </c>
      <c r="N200" s="19" t="s">
        <v>231</v>
      </c>
      <c r="O200" s="19" t="s">
        <v>231</v>
      </c>
      <c r="P200" s="19" t="s">
        <v>231</v>
      </c>
      <c r="Q200" s="19" t="s">
        <v>231</v>
      </c>
      <c r="R200" s="19" t="s">
        <v>231</v>
      </c>
      <c r="S200" s="19" t="s">
        <v>231</v>
      </c>
      <c r="T200" s="19" t="s">
        <v>231</v>
      </c>
      <c r="U200" s="19" t="s">
        <v>231</v>
      </c>
      <c r="V200" s="19" t="s">
        <v>231</v>
      </c>
      <c r="W200" s="19" t="s">
        <v>231</v>
      </c>
      <c r="X200" s="19" t="s">
        <v>231</v>
      </c>
      <c r="Y200" s="19" t="s">
        <v>231</v>
      </c>
      <c r="Z200" s="19" t="s">
        <v>231</v>
      </c>
      <c r="AA200" s="19" t="s">
        <v>231</v>
      </c>
      <c r="AB200" s="19" t="s">
        <v>231</v>
      </c>
      <c r="AC200" s="19" t="s">
        <v>231</v>
      </c>
      <c r="AD200" s="19" t="s">
        <v>231</v>
      </c>
      <c r="AE200" s="19" t="s">
        <v>231</v>
      </c>
      <c r="AF200" s="19" t="s">
        <v>231</v>
      </c>
      <c r="AG200" s="19" t="s">
        <v>231</v>
      </c>
      <c r="AH200" s="19" t="s">
        <v>231</v>
      </c>
      <c r="AI200" s="19" t="s">
        <v>231</v>
      </c>
      <c r="AJ200" s="19" t="s">
        <v>227</v>
      </c>
      <c r="AK200" s="57"/>
      <c r="AL200" s="19"/>
    </row>
    <row r="201" spans="1:38" ht="34.5" thickBot="1">
      <c r="A201" s="82" t="s">
        <v>85</v>
      </c>
      <c r="B201" s="83"/>
      <c r="E201" t="s">
        <v>21</v>
      </c>
      <c r="G201" s="9" t="s">
        <v>403</v>
      </c>
      <c r="I201" s="5" t="s">
        <v>612</v>
      </c>
      <c r="J201" s="5" t="str">
        <f t="shared" si="20"/>
        <v>1W</v>
      </c>
      <c r="L201" s="19" t="s">
        <v>231</v>
      </c>
      <c r="M201" s="19" t="s">
        <v>231</v>
      </c>
      <c r="N201" s="19" t="s">
        <v>231</v>
      </c>
      <c r="O201" s="19" t="s">
        <v>231</v>
      </c>
      <c r="P201" s="19" t="s">
        <v>231</v>
      </c>
      <c r="Q201" s="19" t="s">
        <v>231</v>
      </c>
      <c r="R201" s="19" t="s">
        <v>231</v>
      </c>
      <c r="S201" s="19" t="s">
        <v>231</v>
      </c>
      <c r="T201" s="19" t="s">
        <v>231</v>
      </c>
      <c r="U201" s="19" t="s">
        <v>231</v>
      </c>
      <c r="V201" s="19" t="s">
        <v>231</v>
      </c>
      <c r="W201" s="19" t="s">
        <v>231</v>
      </c>
      <c r="X201" s="19" t="s">
        <v>231</v>
      </c>
      <c r="Y201" s="19" t="s">
        <v>231</v>
      </c>
      <c r="Z201" s="19" t="s">
        <v>231</v>
      </c>
      <c r="AA201" s="19" t="s">
        <v>231</v>
      </c>
      <c r="AB201" s="19" t="s">
        <v>231</v>
      </c>
      <c r="AC201" s="19" t="s">
        <v>231</v>
      </c>
      <c r="AD201" s="19" t="s">
        <v>231</v>
      </c>
      <c r="AE201" s="19" t="s">
        <v>231</v>
      </c>
      <c r="AF201" s="19" t="s">
        <v>231</v>
      </c>
      <c r="AG201" s="19" t="s">
        <v>231</v>
      </c>
      <c r="AH201" s="19" t="s">
        <v>231</v>
      </c>
      <c r="AI201" s="19" t="s">
        <v>231</v>
      </c>
      <c r="AJ201" s="19" t="s">
        <v>231</v>
      </c>
      <c r="AK201" s="57" t="s">
        <v>416</v>
      </c>
    </row>
    <row r="202" spans="1:38" ht="15.75" thickBot="1">
      <c r="A202" s="39" t="s">
        <v>16</v>
      </c>
      <c r="B202" s="39" t="s">
        <v>75</v>
      </c>
      <c r="E202" t="s">
        <v>489</v>
      </c>
      <c r="G202" s="9" t="s">
        <v>404</v>
      </c>
      <c r="I202" s="5" t="s">
        <v>610</v>
      </c>
      <c r="J202" s="5" t="str">
        <f t="shared" si="20"/>
        <v>1C</v>
      </c>
      <c r="L202" s="19"/>
      <c r="M202" s="19"/>
      <c r="N202" s="19"/>
      <c r="O202" s="19"/>
      <c r="P202" s="19"/>
      <c r="Q202" s="19"/>
      <c r="R202" s="19"/>
      <c r="S202" s="19"/>
      <c r="T202" s="19"/>
      <c r="U202" s="19"/>
      <c r="V202" s="19"/>
      <c r="W202" s="19"/>
      <c r="X202" s="19"/>
      <c r="Y202" s="19"/>
      <c r="Z202" s="19"/>
      <c r="AA202" s="19"/>
      <c r="AB202" s="19"/>
      <c r="AC202" s="19"/>
      <c r="AD202" s="19"/>
      <c r="AE202" s="19"/>
      <c r="AF202" s="19"/>
      <c r="AG202" s="19"/>
      <c r="AH202" s="19"/>
      <c r="AI202" s="19"/>
      <c r="AJ202" s="19"/>
      <c r="AK202" s="57"/>
    </row>
    <row r="203" spans="1:38" ht="15.75" thickBot="1">
      <c r="A203" s="40">
        <v>44256</v>
      </c>
      <c r="B203" s="41" t="s">
        <v>77</v>
      </c>
      <c r="E203" t="s">
        <v>489</v>
      </c>
      <c r="G203" s="9" t="s">
        <v>405</v>
      </c>
      <c r="I203" s="5" t="s">
        <v>610</v>
      </c>
      <c r="J203" s="5" t="str">
        <f t="shared" si="20"/>
        <v>1C</v>
      </c>
      <c r="L203" s="19"/>
      <c r="M203" s="19"/>
      <c r="N203" s="19"/>
      <c r="O203" s="19"/>
      <c r="P203" s="19"/>
      <c r="Q203" s="19"/>
      <c r="R203" s="19"/>
      <c r="S203" s="19"/>
      <c r="T203" s="19"/>
      <c r="U203" s="19"/>
      <c r="V203" s="19"/>
      <c r="W203" s="19"/>
      <c r="X203" s="19"/>
      <c r="Y203" s="19"/>
      <c r="Z203" s="19"/>
      <c r="AA203" s="19"/>
      <c r="AB203" s="19"/>
      <c r="AC203" s="19"/>
      <c r="AD203" s="19"/>
      <c r="AE203" s="19"/>
      <c r="AF203" s="19"/>
      <c r="AG203" s="19"/>
      <c r="AH203" s="19"/>
      <c r="AI203" s="19"/>
      <c r="AJ203" s="19"/>
      <c r="AK203" s="57"/>
    </row>
    <row r="204" spans="1:38" ht="15.75" thickBot="1">
      <c r="A204" s="40">
        <v>44257</v>
      </c>
      <c r="B204" s="41" t="s">
        <v>77</v>
      </c>
      <c r="D204" s="6">
        <v>44564</v>
      </c>
      <c r="E204">
        <v>700</v>
      </c>
      <c r="F204">
        <f>4+34/60</f>
        <v>4.5666666666666664</v>
      </c>
      <c r="G204" s="9" t="s">
        <v>407</v>
      </c>
      <c r="I204" s="5" t="s">
        <v>610</v>
      </c>
      <c r="J204" s="5" t="str">
        <f t="shared" si="20"/>
        <v>1C</v>
      </c>
      <c r="L204" s="19" t="s">
        <v>231</v>
      </c>
      <c r="M204" s="19" t="s">
        <v>231</v>
      </c>
      <c r="N204" s="19" t="s">
        <v>231</v>
      </c>
      <c r="O204" s="19" t="s">
        <v>231</v>
      </c>
      <c r="P204" s="19" t="s">
        <v>231</v>
      </c>
      <c r="Q204" s="19" t="s">
        <v>231</v>
      </c>
      <c r="R204" s="19" t="s">
        <v>231</v>
      </c>
      <c r="S204" s="19" t="s">
        <v>231</v>
      </c>
      <c r="T204" s="19" t="s">
        <v>231</v>
      </c>
      <c r="U204" s="19" t="s">
        <v>231</v>
      </c>
      <c r="V204" s="19" t="s">
        <v>231</v>
      </c>
      <c r="W204" s="19" t="s">
        <v>231</v>
      </c>
      <c r="X204" s="19" t="s">
        <v>231</v>
      </c>
      <c r="Y204" s="19" t="s">
        <v>231</v>
      </c>
      <c r="Z204" s="19" t="s">
        <v>231</v>
      </c>
      <c r="AA204" s="19" t="s">
        <v>231</v>
      </c>
      <c r="AB204" s="19" t="s">
        <v>231</v>
      </c>
      <c r="AC204" s="19" t="s">
        <v>231</v>
      </c>
      <c r="AD204" s="19" t="s">
        <v>231</v>
      </c>
      <c r="AE204" s="19" t="s">
        <v>231</v>
      </c>
      <c r="AF204" s="19" t="s">
        <v>231</v>
      </c>
      <c r="AG204" s="19" t="s">
        <v>231</v>
      </c>
      <c r="AH204" s="19" t="s">
        <v>231</v>
      </c>
      <c r="AI204" s="19" t="s">
        <v>231</v>
      </c>
      <c r="AJ204" s="19" t="s">
        <v>231</v>
      </c>
      <c r="AK204" s="57"/>
    </row>
    <row r="205" spans="1:38" ht="15.75" thickBot="1">
      <c r="A205" s="40">
        <v>44258</v>
      </c>
      <c r="B205" s="41" t="s">
        <v>77</v>
      </c>
      <c r="D205" s="6">
        <v>44564</v>
      </c>
      <c r="E205">
        <v>700</v>
      </c>
      <c r="F205">
        <v>2</v>
      </c>
      <c r="G205" s="9" t="s">
        <v>410</v>
      </c>
      <c r="I205" s="5" t="s">
        <v>612</v>
      </c>
      <c r="J205" s="5" t="str">
        <f t="shared" si="20"/>
        <v>1W</v>
      </c>
      <c r="L205" s="19" t="s">
        <v>231</v>
      </c>
      <c r="M205" s="19" t="s">
        <v>231</v>
      </c>
      <c r="N205" s="19" t="s">
        <v>231</v>
      </c>
      <c r="O205" s="19" t="s">
        <v>231</v>
      </c>
      <c r="P205" s="19" t="s">
        <v>231</v>
      </c>
      <c r="Q205" s="19" t="s">
        <v>231</v>
      </c>
      <c r="R205" s="19" t="s">
        <v>231</v>
      </c>
      <c r="S205" s="19" t="s">
        <v>231</v>
      </c>
      <c r="T205" s="19" t="s">
        <v>231</v>
      </c>
      <c r="U205" s="19" t="s">
        <v>231</v>
      </c>
      <c r="V205" s="19" t="s">
        <v>231</v>
      </c>
      <c r="W205" s="19" t="s">
        <v>231</v>
      </c>
      <c r="X205" s="19" t="s">
        <v>231</v>
      </c>
      <c r="Y205" s="19" t="s">
        <v>231</v>
      </c>
      <c r="Z205" s="19" t="s">
        <v>231</v>
      </c>
      <c r="AA205" s="19" t="s">
        <v>231</v>
      </c>
      <c r="AB205" s="19" t="s">
        <v>231</v>
      </c>
      <c r="AC205" s="19" t="s">
        <v>231</v>
      </c>
      <c r="AD205" s="19" t="s">
        <v>231</v>
      </c>
      <c r="AE205" s="19" t="s">
        <v>231</v>
      </c>
      <c r="AF205" s="19" t="s">
        <v>231</v>
      </c>
      <c r="AG205" s="19" t="s">
        <v>231</v>
      </c>
      <c r="AH205" s="19" t="s">
        <v>231</v>
      </c>
      <c r="AI205" s="19" t="s">
        <v>231</v>
      </c>
      <c r="AJ205" s="19" t="s">
        <v>231</v>
      </c>
      <c r="AK205" s="57" t="s">
        <v>411</v>
      </c>
      <c r="AL205" s="19" t="s">
        <v>412</v>
      </c>
    </row>
    <row r="206" spans="1:38" ht="15.75" thickBot="1">
      <c r="A206" s="40">
        <v>44259</v>
      </c>
      <c r="B206" s="41" t="s">
        <v>77</v>
      </c>
      <c r="D206" s="6">
        <v>44565</v>
      </c>
      <c r="E206">
        <v>700</v>
      </c>
      <c r="F206">
        <f>2+19/60</f>
        <v>2.3166666666666664</v>
      </c>
      <c r="G206" s="9" t="s">
        <v>424</v>
      </c>
      <c r="I206" s="5" t="s">
        <v>610</v>
      </c>
      <c r="J206" s="5" t="str">
        <f t="shared" si="20"/>
        <v>1C</v>
      </c>
      <c r="L206" s="19" t="s">
        <v>231</v>
      </c>
      <c r="M206" s="19" t="s">
        <v>231</v>
      </c>
      <c r="N206" s="19" t="s">
        <v>231</v>
      </c>
      <c r="O206" s="19" t="s">
        <v>231</v>
      </c>
      <c r="P206" s="19" t="s">
        <v>231</v>
      </c>
      <c r="Q206" s="19" t="s">
        <v>231</v>
      </c>
      <c r="R206" s="19" t="s">
        <v>231</v>
      </c>
      <c r="S206" s="19" t="s">
        <v>231</v>
      </c>
      <c r="T206" s="19" t="s">
        <v>231</v>
      </c>
      <c r="U206" s="19" t="s">
        <v>231</v>
      </c>
      <c r="V206" s="19" t="s">
        <v>231</v>
      </c>
      <c r="W206" s="19" t="s">
        <v>231</v>
      </c>
      <c r="X206" s="19" t="s">
        <v>231</v>
      </c>
      <c r="Y206" s="19" t="s">
        <v>231</v>
      </c>
      <c r="Z206" s="19" t="s">
        <v>231</v>
      </c>
      <c r="AA206" s="19" t="s">
        <v>231</v>
      </c>
      <c r="AB206" s="19" t="s">
        <v>231</v>
      </c>
      <c r="AC206" s="19" t="s">
        <v>231</v>
      </c>
      <c r="AD206" s="19" t="s">
        <v>231</v>
      </c>
      <c r="AE206" s="19" t="s">
        <v>231</v>
      </c>
      <c r="AF206" s="19" t="s">
        <v>231</v>
      </c>
      <c r="AG206" s="19" t="s">
        <v>231</v>
      </c>
      <c r="AH206" s="19" t="s">
        <v>231</v>
      </c>
      <c r="AI206" s="19" t="s">
        <v>231</v>
      </c>
      <c r="AJ206" s="19"/>
      <c r="AK206" s="57"/>
    </row>
    <row r="207" spans="1:38" ht="15.75" thickBot="1">
      <c r="A207" s="40">
        <v>44260</v>
      </c>
      <c r="B207" s="41" t="s">
        <v>77</v>
      </c>
      <c r="D207" s="6">
        <v>44565</v>
      </c>
      <c r="E207" t="s">
        <v>21</v>
      </c>
      <c r="F207">
        <f>1+49/60</f>
        <v>1.8166666666666667</v>
      </c>
      <c r="G207" s="9" t="s">
        <v>425</v>
      </c>
      <c r="I207" s="5" t="s">
        <v>610</v>
      </c>
      <c r="J207" s="5" t="str">
        <f t="shared" si="20"/>
        <v>1C</v>
      </c>
      <c r="L207" s="19" t="s">
        <v>231</v>
      </c>
      <c r="M207" s="19" t="s">
        <v>231</v>
      </c>
      <c r="N207" s="19" t="s">
        <v>231</v>
      </c>
      <c r="O207" s="19" t="s">
        <v>231</v>
      </c>
      <c r="P207" s="19" t="s">
        <v>231</v>
      </c>
      <c r="Q207" s="19" t="s">
        <v>231</v>
      </c>
      <c r="R207" s="19" t="s">
        <v>231</v>
      </c>
      <c r="S207" s="19" t="s">
        <v>231</v>
      </c>
      <c r="T207" s="19" t="s">
        <v>231</v>
      </c>
      <c r="U207" s="19" t="s">
        <v>231</v>
      </c>
      <c r="V207" s="19" t="s">
        <v>231</v>
      </c>
      <c r="W207" s="19" t="s">
        <v>231</v>
      </c>
      <c r="X207" s="19" t="s">
        <v>231</v>
      </c>
      <c r="Y207" s="19" t="s">
        <v>231</v>
      </c>
      <c r="Z207" s="19" t="s">
        <v>231</v>
      </c>
      <c r="AA207" s="19" t="s">
        <v>231</v>
      </c>
      <c r="AB207" s="19" t="s">
        <v>231</v>
      </c>
      <c r="AC207" s="19" t="s">
        <v>231</v>
      </c>
      <c r="AD207" s="19" t="s">
        <v>231</v>
      </c>
      <c r="AE207" s="19" t="s">
        <v>231</v>
      </c>
      <c r="AF207" s="19" t="s">
        <v>231</v>
      </c>
      <c r="AG207" s="19" t="s">
        <v>231</v>
      </c>
      <c r="AH207" s="19" t="s">
        <v>231</v>
      </c>
      <c r="AI207" s="19" t="s">
        <v>231</v>
      </c>
      <c r="AJ207" s="19"/>
      <c r="AK207" s="57"/>
    </row>
    <row r="208" spans="1:38" ht="15.75" thickBot="1">
      <c r="A208" s="40">
        <v>44261</v>
      </c>
      <c r="B208" s="41" t="s">
        <v>77</v>
      </c>
      <c r="D208" s="6">
        <v>44565</v>
      </c>
      <c r="E208">
        <v>700</v>
      </c>
      <c r="F208">
        <f>1+51/60</f>
        <v>1.85</v>
      </c>
      <c r="G208" s="9" t="s">
        <v>426</v>
      </c>
      <c r="I208" s="5" t="s">
        <v>610</v>
      </c>
      <c r="J208" s="5" t="str">
        <f t="shared" si="20"/>
        <v>1C</v>
      </c>
      <c r="L208" s="19" t="s">
        <v>231</v>
      </c>
      <c r="M208" s="19" t="s">
        <v>231</v>
      </c>
      <c r="N208" s="19" t="s">
        <v>231</v>
      </c>
      <c r="O208" s="19" t="s">
        <v>231</v>
      </c>
      <c r="P208" s="19" t="s">
        <v>231</v>
      </c>
      <c r="Q208" s="19" t="s">
        <v>231</v>
      </c>
      <c r="R208" s="19" t="s">
        <v>231</v>
      </c>
      <c r="S208" s="19" t="s">
        <v>231</v>
      </c>
      <c r="T208" s="19" t="s">
        <v>231</v>
      </c>
      <c r="U208" s="19" t="s">
        <v>231</v>
      </c>
      <c r="V208" s="19" t="s">
        <v>231</v>
      </c>
      <c r="W208" s="19" t="s">
        <v>231</v>
      </c>
      <c r="X208" s="19" t="s">
        <v>231</v>
      </c>
      <c r="Y208" s="19" t="s">
        <v>231</v>
      </c>
      <c r="Z208" s="19" t="s">
        <v>231</v>
      </c>
      <c r="AA208" s="19" t="s">
        <v>231</v>
      </c>
      <c r="AB208" s="19" t="s">
        <v>231</v>
      </c>
      <c r="AC208" s="19" t="s">
        <v>231</v>
      </c>
      <c r="AD208" s="19" t="s">
        <v>231</v>
      </c>
      <c r="AE208" s="19" t="s">
        <v>231</v>
      </c>
      <c r="AF208" s="19" t="s">
        <v>231</v>
      </c>
      <c r="AG208" s="19" t="s">
        <v>231</v>
      </c>
      <c r="AH208" s="19" t="s">
        <v>231</v>
      </c>
      <c r="AI208" s="19" t="s">
        <v>231</v>
      </c>
      <c r="AJ208" s="19"/>
      <c r="AK208" s="57"/>
    </row>
    <row r="209" spans="1:37" ht="15.75" thickBot="1">
      <c r="A209" s="40">
        <v>44263</v>
      </c>
      <c r="B209" s="41" t="s">
        <v>77</v>
      </c>
      <c r="D209" s="6">
        <v>44565</v>
      </c>
      <c r="E209" t="s">
        <v>21</v>
      </c>
      <c r="F209">
        <f>2+31/60</f>
        <v>2.5166666666666666</v>
      </c>
      <c r="G209" s="9" t="s">
        <v>427</v>
      </c>
      <c r="I209" s="5" t="s">
        <v>610</v>
      </c>
      <c r="J209" s="5" t="str">
        <f t="shared" si="20"/>
        <v>1C</v>
      </c>
      <c r="L209" s="19" t="s">
        <v>231</v>
      </c>
      <c r="M209" s="19" t="s">
        <v>231</v>
      </c>
      <c r="N209" s="19" t="s">
        <v>231</v>
      </c>
      <c r="O209" s="19" t="s">
        <v>231</v>
      </c>
      <c r="P209" s="19" t="s">
        <v>231</v>
      </c>
      <c r="Q209" s="19" t="s">
        <v>231</v>
      </c>
      <c r="R209" s="19" t="s">
        <v>231</v>
      </c>
      <c r="S209" s="19" t="s">
        <v>231</v>
      </c>
      <c r="T209" s="19" t="s">
        <v>231</v>
      </c>
      <c r="U209" s="19" t="s">
        <v>231</v>
      </c>
      <c r="V209" s="19" t="s">
        <v>231</v>
      </c>
      <c r="W209" s="19" t="s">
        <v>231</v>
      </c>
      <c r="X209" s="19" t="s">
        <v>231</v>
      </c>
      <c r="Y209" s="19" t="s">
        <v>231</v>
      </c>
      <c r="Z209" s="19" t="s">
        <v>231</v>
      </c>
      <c r="AA209" s="19" t="s">
        <v>231</v>
      </c>
      <c r="AB209" s="19" t="s">
        <v>231</v>
      </c>
      <c r="AC209" s="19" t="s">
        <v>231</v>
      </c>
      <c r="AD209" s="19" t="s">
        <v>231</v>
      </c>
      <c r="AE209" s="19" t="s">
        <v>231</v>
      </c>
      <c r="AF209" s="19" t="s">
        <v>231</v>
      </c>
      <c r="AG209" s="19" t="s">
        <v>231</v>
      </c>
      <c r="AH209" s="19" t="s">
        <v>231</v>
      </c>
      <c r="AI209" s="19" t="s">
        <v>231</v>
      </c>
      <c r="AJ209" s="19"/>
      <c r="AK209" s="57"/>
    </row>
    <row r="210" spans="1:37" ht="15.75" thickBot="1">
      <c r="A210" s="40">
        <v>44264</v>
      </c>
      <c r="B210" s="41" t="s">
        <v>77</v>
      </c>
      <c r="D210" s="6">
        <v>44565</v>
      </c>
      <c r="E210">
        <v>700</v>
      </c>
      <c r="F210">
        <f>2+18/60</f>
        <v>2.2999999999999998</v>
      </c>
      <c r="G210" s="9" t="s">
        <v>428</v>
      </c>
      <c r="I210" s="5" t="s">
        <v>610</v>
      </c>
      <c r="J210" s="5" t="str">
        <f t="shared" si="20"/>
        <v>1C</v>
      </c>
      <c r="L210" s="19" t="s">
        <v>231</v>
      </c>
      <c r="M210" s="19" t="s">
        <v>231</v>
      </c>
      <c r="N210" s="19" t="s">
        <v>231</v>
      </c>
      <c r="O210" s="19" t="s">
        <v>231</v>
      </c>
      <c r="P210" s="19" t="s">
        <v>231</v>
      </c>
      <c r="Q210" s="19" t="s">
        <v>231</v>
      </c>
      <c r="R210" s="19" t="s">
        <v>231</v>
      </c>
      <c r="S210" s="19" t="s">
        <v>231</v>
      </c>
      <c r="T210" s="19" t="s">
        <v>231</v>
      </c>
      <c r="U210" s="19" t="s">
        <v>231</v>
      </c>
      <c r="V210" s="19" t="s">
        <v>231</v>
      </c>
      <c r="W210" s="19" t="s">
        <v>231</v>
      </c>
      <c r="X210" s="19" t="s">
        <v>231</v>
      </c>
      <c r="Y210" s="19" t="s">
        <v>231</v>
      </c>
      <c r="Z210" s="19" t="s">
        <v>231</v>
      </c>
      <c r="AA210" s="19" t="s">
        <v>231</v>
      </c>
      <c r="AB210" s="19" t="s">
        <v>231</v>
      </c>
      <c r="AC210" s="19" t="s">
        <v>231</v>
      </c>
      <c r="AD210" s="19" t="s">
        <v>231</v>
      </c>
      <c r="AE210" s="19" t="s">
        <v>231</v>
      </c>
      <c r="AF210" s="19" t="s">
        <v>231</v>
      </c>
      <c r="AG210" s="19" t="s">
        <v>231</v>
      </c>
      <c r="AH210" s="19" t="s">
        <v>231</v>
      </c>
      <c r="AI210" s="19" t="s">
        <v>231</v>
      </c>
      <c r="AJ210" s="19"/>
      <c r="AK210" s="57"/>
    </row>
    <row r="211" spans="1:37" ht="15.75" thickBot="1">
      <c r="A211" s="40">
        <v>44265</v>
      </c>
      <c r="B211" s="41" t="s">
        <v>77</v>
      </c>
      <c r="D211" s="6">
        <v>44565</v>
      </c>
      <c r="E211" t="s">
        <v>21</v>
      </c>
      <c r="F211">
        <f>2+37/60</f>
        <v>2.6166666666666667</v>
      </c>
      <c r="G211" s="9" t="s">
        <v>429</v>
      </c>
      <c r="I211" s="5" t="s">
        <v>610</v>
      </c>
      <c r="J211" s="5" t="str">
        <f t="shared" ref="J211:J274" si="21">"1"&amp;I211</f>
        <v>1C</v>
      </c>
      <c r="L211" s="19" t="s">
        <v>231</v>
      </c>
      <c r="M211" s="19" t="s">
        <v>231</v>
      </c>
      <c r="N211" s="19" t="s">
        <v>231</v>
      </c>
      <c r="O211" s="19" t="s">
        <v>231</v>
      </c>
      <c r="P211" s="19" t="s">
        <v>231</v>
      </c>
      <c r="Q211" s="19" t="s">
        <v>231</v>
      </c>
      <c r="R211" s="19" t="s">
        <v>231</v>
      </c>
      <c r="S211" s="19" t="s">
        <v>231</v>
      </c>
      <c r="T211" s="19" t="s">
        <v>231</v>
      </c>
      <c r="U211" s="19" t="s">
        <v>231</v>
      </c>
      <c r="V211" s="19" t="s">
        <v>231</v>
      </c>
      <c r="W211" s="19" t="s">
        <v>231</v>
      </c>
      <c r="X211" s="19" t="s">
        <v>231</v>
      </c>
      <c r="Y211" s="19" t="s">
        <v>231</v>
      </c>
      <c r="Z211" s="19" t="s">
        <v>231</v>
      </c>
      <c r="AA211" s="19" t="s">
        <v>231</v>
      </c>
      <c r="AB211" s="19" t="s">
        <v>231</v>
      </c>
      <c r="AC211" s="19" t="s">
        <v>231</v>
      </c>
      <c r="AD211" s="19" t="s">
        <v>231</v>
      </c>
      <c r="AE211" s="19" t="s">
        <v>231</v>
      </c>
      <c r="AF211" s="19" t="s">
        <v>231</v>
      </c>
      <c r="AG211" s="19" t="s">
        <v>231</v>
      </c>
      <c r="AH211" s="19" t="s">
        <v>231</v>
      </c>
      <c r="AI211" s="19" t="s">
        <v>231</v>
      </c>
      <c r="AJ211" s="19"/>
      <c r="AK211" s="57"/>
    </row>
    <row r="212" spans="1:37" ht="15.75" thickBot="1">
      <c r="A212" s="40">
        <v>44266</v>
      </c>
      <c r="B212" s="41" t="s">
        <v>77</v>
      </c>
      <c r="D212" s="6">
        <v>44565</v>
      </c>
      <c r="E212">
        <v>700</v>
      </c>
      <c r="F212">
        <f>1+26/60</f>
        <v>1.4333333333333333</v>
      </c>
      <c r="G212" s="9" t="s">
        <v>430</v>
      </c>
      <c r="I212" s="5" t="s">
        <v>610</v>
      </c>
      <c r="J212" s="5" t="str">
        <f t="shared" si="21"/>
        <v>1C</v>
      </c>
      <c r="L212" s="19" t="s">
        <v>231</v>
      </c>
      <c r="M212" s="19" t="s">
        <v>231</v>
      </c>
      <c r="N212" s="19" t="s">
        <v>231</v>
      </c>
      <c r="O212" s="19" t="s">
        <v>231</v>
      </c>
      <c r="P212" s="19" t="s">
        <v>231</v>
      </c>
      <c r="Q212" s="19" t="s">
        <v>231</v>
      </c>
      <c r="R212" s="19" t="s">
        <v>231</v>
      </c>
      <c r="S212" s="19" t="s">
        <v>231</v>
      </c>
      <c r="T212" s="19" t="s">
        <v>231</v>
      </c>
      <c r="U212" s="19" t="s">
        <v>231</v>
      </c>
      <c r="V212" s="19" t="s">
        <v>231</v>
      </c>
      <c r="W212" s="19" t="s">
        <v>231</v>
      </c>
      <c r="X212" s="19" t="s">
        <v>231</v>
      </c>
      <c r="Y212" s="19" t="s">
        <v>231</v>
      </c>
      <c r="Z212" s="19" t="s">
        <v>231</v>
      </c>
      <c r="AA212" s="19" t="s">
        <v>231</v>
      </c>
      <c r="AB212" s="19" t="s">
        <v>231</v>
      </c>
      <c r="AC212" s="19" t="s">
        <v>231</v>
      </c>
      <c r="AD212" s="19" t="s">
        <v>231</v>
      </c>
      <c r="AE212" s="19" t="s">
        <v>231</v>
      </c>
      <c r="AF212" s="19" t="s">
        <v>231</v>
      </c>
      <c r="AG212" s="19" t="s">
        <v>231</v>
      </c>
      <c r="AH212" s="19" t="s">
        <v>231</v>
      </c>
      <c r="AI212" s="19" t="s">
        <v>231</v>
      </c>
      <c r="AJ212" s="19"/>
      <c r="AK212" s="57"/>
    </row>
    <row r="213" spans="1:37" ht="15.75" thickBot="1">
      <c r="A213" s="40">
        <v>44267</v>
      </c>
      <c r="B213" s="41" t="s">
        <v>77</v>
      </c>
      <c r="D213" s="6">
        <v>44565</v>
      </c>
      <c r="E213" t="s">
        <v>21</v>
      </c>
      <c r="F213">
        <f>2+48/60</f>
        <v>2.8</v>
      </c>
      <c r="G213" s="9" t="s">
        <v>431</v>
      </c>
      <c r="I213" s="5" t="s">
        <v>610</v>
      </c>
      <c r="J213" s="5" t="str">
        <f t="shared" si="21"/>
        <v>1C</v>
      </c>
      <c r="L213" s="19" t="s">
        <v>231</v>
      </c>
      <c r="M213" s="19" t="s">
        <v>231</v>
      </c>
      <c r="N213" s="19" t="s">
        <v>231</v>
      </c>
      <c r="O213" s="19" t="s">
        <v>231</v>
      </c>
      <c r="P213" s="19" t="s">
        <v>231</v>
      </c>
      <c r="Q213" s="19" t="s">
        <v>231</v>
      </c>
      <c r="R213" s="19" t="s">
        <v>231</v>
      </c>
      <c r="S213" s="19" t="s">
        <v>231</v>
      </c>
      <c r="T213" s="19" t="s">
        <v>231</v>
      </c>
      <c r="U213" s="19" t="s">
        <v>231</v>
      </c>
      <c r="V213" s="19" t="s">
        <v>231</v>
      </c>
      <c r="W213" s="19" t="s">
        <v>231</v>
      </c>
      <c r="X213" s="19" t="s">
        <v>231</v>
      </c>
      <c r="Y213" s="19" t="s">
        <v>231</v>
      </c>
      <c r="Z213" s="19" t="s">
        <v>231</v>
      </c>
      <c r="AA213" s="19" t="s">
        <v>231</v>
      </c>
      <c r="AB213" s="19" t="s">
        <v>231</v>
      </c>
      <c r="AC213" s="19" t="s">
        <v>231</v>
      </c>
      <c r="AD213" s="19" t="s">
        <v>231</v>
      </c>
      <c r="AE213" s="19" t="s">
        <v>231</v>
      </c>
      <c r="AF213" s="19" t="s">
        <v>231</v>
      </c>
      <c r="AG213" s="19" t="s">
        <v>231</v>
      </c>
      <c r="AH213" s="19" t="s">
        <v>231</v>
      </c>
      <c r="AI213" s="19" t="s">
        <v>231</v>
      </c>
      <c r="AJ213" s="19"/>
      <c r="AK213" s="57"/>
    </row>
    <row r="214" spans="1:37" ht="15.75" thickBot="1">
      <c r="A214" s="40">
        <v>44268</v>
      </c>
      <c r="B214" s="41" t="s">
        <v>77</v>
      </c>
      <c r="D214" s="6">
        <v>44565</v>
      </c>
      <c r="E214">
        <v>700</v>
      </c>
      <c r="F214">
        <f>2+33/60</f>
        <v>2.5499999999999998</v>
      </c>
      <c r="G214" s="9" t="s">
        <v>417</v>
      </c>
      <c r="I214" s="5" t="s">
        <v>612</v>
      </c>
      <c r="J214" s="5" t="str">
        <f t="shared" si="21"/>
        <v>1W</v>
      </c>
      <c r="L214" s="19" t="s">
        <v>231</v>
      </c>
      <c r="M214" s="19" t="s">
        <v>231</v>
      </c>
      <c r="N214" s="19" t="s">
        <v>231</v>
      </c>
      <c r="O214" s="19" t="s">
        <v>231</v>
      </c>
      <c r="P214" s="19" t="s">
        <v>231</v>
      </c>
      <c r="Q214" s="19" t="s">
        <v>231</v>
      </c>
      <c r="R214" s="19" t="s">
        <v>231</v>
      </c>
      <c r="S214" s="19" t="s">
        <v>231</v>
      </c>
      <c r="T214" s="19" t="s">
        <v>231</v>
      </c>
      <c r="U214" s="19" t="s">
        <v>231</v>
      </c>
      <c r="V214" s="19" t="s">
        <v>231</v>
      </c>
      <c r="W214" s="19" t="s">
        <v>231</v>
      </c>
      <c r="X214" s="19" t="s">
        <v>231</v>
      </c>
      <c r="Y214" s="19" t="s">
        <v>231</v>
      </c>
      <c r="Z214" s="19" t="s">
        <v>231</v>
      </c>
      <c r="AA214" s="19" t="s">
        <v>231</v>
      </c>
      <c r="AB214" s="19" t="s">
        <v>231</v>
      </c>
      <c r="AC214" s="19" t="s">
        <v>231</v>
      </c>
      <c r="AD214" s="19" t="s">
        <v>231</v>
      </c>
      <c r="AE214" s="19" t="s">
        <v>231</v>
      </c>
      <c r="AF214" s="19" t="s">
        <v>231</v>
      </c>
      <c r="AG214" s="19" t="s">
        <v>231</v>
      </c>
      <c r="AH214" s="19" t="s">
        <v>231</v>
      </c>
      <c r="AI214" s="19" t="s">
        <v>231</v>
      </c>
      <c r="AJ214" s="19"/>
      <c r="AK214" s="57"/>
    </row>
    <row r="215" spans="1:37" ht="15.75" thickBot="1">
      <c r="A215" s="40">
        <v>44270</v>
      </c>
      <c r="B215" s="41" t="s">
        <v>77</v>
      </c>
      <c r="D215" s="6">
        <v>44565</v>
      </c>
      <c r="E215" t="s">
        <v>21</v>
      </c>
      <c r="F215">
        <f>1+15/60</f>
        <v>1.25</v>
      </c>
      <c r="G215" s="9" t="s">
        <v>418</v>
      </c>
      <c r="I215" s="5" t="s">
        <v>610</v>
      </c>
      <c r="J215" s="5" t="str">
        <f t="shared" si="21"/>
        <v>1C</v>
      </c>
      <c r="L215" s="19" t="s">
        <v>231</v>
      </c>
      <c r="M215" s="19" t="s">
        <v>231</v>
      </c>
      <c r="N215" s="19" t="s">
        <v>231</v>
      </c>
      <c r="O215" s="19" t="s">
        <v>231</v>
      </c>
      <c r="P215" s="19" t="s">
        <v>231</v>
      </c>
      <c r="Q215" s="19" t="s">
        <v>231</v>
      </c>
      <c r="R215" s="19" t="s">
        <v>231</v>
      </c>
      <c r="S215" s="19" t="s">
        <v>231</v>
      </c>
      <c r="T215" s="19" t="s">
        <v>231</v>
      </c>
      <c r="U215" s="19" t="s">
        <v>231</v>
      </c>
      <c r="V215" s="19" t="s">
        <v>231</v>
      </c>
      <c r="W215" s="19" t="s">
        <v>231</v>
      </c>
      <c r="X215" s="19" t="s">
        <v>231</v>
      </c>
      <c r="Y215" s="19" t="s">
        <v>231</v>
      </c>
      <c r="Z215" s="19" t="s">
        <v>231</v>
      </c>
      <c r="AA215" s="19" t="s">
        <v>231</v>
      </c>
      <c r="AB215" s="19" t="s">
        <v>231</v>
      </c>
      <c r="AC215" s="19" t="s">
        <v>231</v>
      </c>
      <c r="AD215" s="19" t="s">
        <v>231</v>
      </c>
      <c r="AE215" s="19" t="s">
        <v>231</v>
      </c>
      <c r="AF215" s="19" t="s">
        <v>231</v>
      </c>
      <c r="AG215" s="19" t="s">
        <v>231</v>
      </c>
      <c r="AH215" s="19" t="s">
        <v>231</v>
      </c>
      <c r="AI215" s="19" t="s">
        <v>231</v>
      </c>
      <c r="AJ215" s="19"/>
      <c r="AK215" s="57"/>
    </row>
    <row r="216" spans="1:37" ht="15.75" thickBot="1">
      <c r="A216" s="40">
        <v>44271</v>
      </c>
      <c r="B216" s="41" t="s">
        <v>77</v>
      </c>
      <c r="D216" s="6">
        <v>44565</v>
      </c>
      <c r="E216">
        <v>700</v>
      </c>
      <c r="F216">
        <f>2+45/60</f>
        <v>2.75</v>
      </c>
      <c r="G216" s="9" t="s">
        <v>419</v>
      </c>
      <c r="I216" s="5" t="s">
        <v>610</v>
      </c>
      <c r="J216" s="5" t="str">
        <f t="shared" si="21"/>
        <v>1C</v>
      </c>
      <c r="L216" s="19" t="s">
        <v>231</v>
      </c>
      <c r="M216" s="19" t="s">
        <v>231</v>
      </c>
      <c r="N216" s="19" t="s">
        <v>231</v>
      </c>
      <c r="O216" s="19" t="s">
        <v>231</v>
      </c>
      <c r="P216" s="19" t="s">
        <v>231</v>
      </c>
      <c r="Q216" s="19" t="s">
        <v>231</v>
      </c>
      <c r="R216" s="19" t="s">
        <v>231</v>
      </c>
      <c r="S216" s="19" t="s">
        <v>231</v>
      </c>
      <c r="T216" s="19" t="s">
        <v>231</v>
      </c>
      <c r="U216" s="19" t="s">
        <v>231</v>
      </c>
      <c r="V216" s="19" t="s">
        <v>231</v>
      </c>
      <c r="W216" s="19" t="s">
        <v>231</v>
      </c>
      <c r="X216" s="19" t="s">
        <v>231</v>
      </c>
      <c r="Y216" s="19" t="s">
        <v>231</v>
      </c>
      <c r="Z216" s="19" t="s">
        <v>231</v>
      </c>
      <c r="AA216" s="19" t="s">
        <v>231</v>
      </c>
      <c r="AB216" s="19" t="s">
        <v>231</v>
      </c>
      <c r="AC216" s="19" t="s">
        <v>231</v>
      </c>
      <c r="AD216" s="19" t="s">
        <v>231</v>
      </c>
      <c r="AE216" s="19" t="s">
        <v>231</v>
      </c>
      <c r="AF216" s="19" t="s">
        <v>231</v>
      </c>
      <c r="AG216" s="19" t="s">
        <v>231</v>
      </c>
      <c r="AH216" s="19" t="s">
        <v>231</v>
      </c>
      <c r="AI216" s="19" t="s">
        <v>231</v>
      </c>
      <c r="AJ216" s="19"/>
      <c r="AK216" s="57"/>
    </row>
    <row r="217" spans="1:37" ht="15.75" thickBot="1">
      <c r="A217" s="40">
        <v>44272</v>
      </c>
      <c r="B217" s="41" t="s">
        <v>77</v>
      </c>
      <c r="D217" s="6">
        <v>44565</v>
      </c>
      <c r="E217" t="s">
        <v>21</v>
      </c>
      <c r="F217">
        <f>59/60</f>
        <v>0.98333333333333328</v>
      </c>
      <c r="G217" s="9" t="s">
        <v>420</v>
      </c>
      <c r="I217" s="5" t="s">
        <v>610</v>
      </c>
      <c r="J217" s="5" t="str">
        <f t="shared" si="21"/>
        <v>1C</v>
      </c>
      <c r="L217" s="19" t="s">
        <v>231</v>
      </c>
      <c r="M217" s="19" t="s">
        <v>231</v>
      </c>
      <c r="N217" s="19" t="s">
        <v>231</v>
      </c>
      <c r="O217" s="19" t="s">
        <v>231</v>
      </c>
      <c r="P217" s="19" t="s">
        <v>231</v>
      </c>
      <c r="Q217" s="19" t="s">
        <v>231</v>
      </c>
      <c r="R217" s="19" t="s">
        <v>231</v>
      </c>
      <c r="S217" s="19" t="s">
        <v>231</v>
      </c>
      <c r="T217" s="19" t="s">
        <v>231</v>
      </c>
      <c r="U217" s="19" t="s">
        <v>231</v>
      </c>
      <c r="V217" s="19" t="s">
        <v>231</v>
      </c>
      <c r="W217" s="19" t="s">
        <v>231</v>
      </c>
      <c r="X217" s="19" t="s">
        <v>231</v>
      </c>
      <c r="Y217" s="19" t="s">
        <v>231</v>
      </c>
      <c r="Z217" s="19" t="s">
        <v>231</v>
      </c>
      <c r="AA217" s="19" t="s">
        <v>231</v>
      </c>
      <c r="AB217" s="19" t="s">
        <v>231</v>
      </c>
      <c r="AC217" s="19" t="s">
        <v>231</v>
      </c>
      <c r="AD217" s="19" t="s">
        <v>231</v>
      </c>
      <c r="AE217" s="19" t="s">
        <v>231</v>
      </c>
      <c r="AF217" s="19" t="s">
        <v>231</v>
      </c>
      <c r="AG217" s="19" t="s">
        <v>231</v>
      </c>
      <c r="AH217" s="19" t="s">
        <v>231</v>
      </c>
      <c r="AI217" s="19" t="s">
        <v>231</v>
      </c>
      <c r="AJ217" s="19"/>
      <c r="AK217" s="57"/>
    </row>
    <row r="218" spans="1:37" ht="15.75" thickBot="1">
      <c r="A218" s="40">
        <v>44273</v>
      </c>
      <c r="B218" s="41" t="s">
        <v>77</v>
      </c>
      <c r="D218" s="6">
        <v>44565</v>
      </c>
      <c r="E218">
        <v>700</v>
      </c>
      <c r="F218">
        <f>1+31/60</f>
        <v>1.5166666666666666</v>
      </c>
      <c r="G218" s="9" t="s">
        <v>421</v>
      </c>
      <c r="I218" s="5" t="s">
        <v>610</v>
      </c>
      <c r="J218" s="5" t="str">
        <f t="shared" si="21"/>
        <v>1C</v>
      </c>
      <c r="L218" s="19" t="s">
        <v>231</v>
      </c>
      <c r="M218" s="19" t="s">
        <v>231</v>
      </c>
      <c r="N218" s="19" t="s">
        <v>231</v>
      </c>
      <c r="O218" s="19" t="s">
        <v>231</v>
      </c>
      <c r="P218" s="19" t="s">
        <v>231</v>
      </c>
      <c r="Q218" s="19" t="s">
        <v>231</v>
      </c>
      <c r="R218" s="19" t="s">
        <v>231</v>
      </c>
      <c r="S218" s="19" t="s">
        <v>231</v>
      </c>
      <c r="T218" s="19" t="s">
        <v>231</v>
      </c>
      <c r="U218" s="19" t="s">
        <v>231</v>
      </c>
      <c r="V218" s="19" t="s">
        <v>231</v>
      </c>
      <c r="W218" s="19" t="s">
        <v>231</v>
      </c>
      <c r="X218" s="19" t="s">
        <v>231</v>
      </c>
      <c r="Y218" s="19" t="s">
        <v>231</v>
      </c>
      <c r="Z218" s="19" t="s">
        <v>231</v>
      </c>
      <c r="AA218" s="19" t="s">
        <v>231</v>
      </c>
      <c r="AB218" s="19" t="s">
        <v>231</v>
      </c>
      <c r="AC218" s="19" t="s">
        <v>231</v>
      </c>
      <c r="AD218" s="19" t="s">
        <v>231</v>
      </c>
      <c r="AE218" s="19" t="s">
        <v>231</v>
      </c>
      <c r="AF218" s="19" t="s">
        <v>231</v>
      </c>
      <c r="AG218" s="19" t="s">
        <v>231</v>
      </c>
      <c r="AH218" s="19" t="s">
        <v>231</v>
      </c>
      <c r="AI218" s="19" t="s">
        <v>231</v>
      </c>
      <c r="AJ218" s="19"/>
      <c r="AK218" s="57"/>
    </row>
    <row r="219" spans="1:37" ht="15.75" thickBot="1">
      <c r="A219" s="40">
        <v>44274</v>
      </c>
      <c r="B219" s="41" t="s">
        <v>77</v>
      </c>
      <c r="D219" s="6">
        <v>44565</v>
      </c>
      <c r="E219" t="s">
        <v>21</v>
      </c>
      <c r="F219">
        <f>1+38/60</f>
        <v>1.6333333333333333</v>
      </c>
      <c r="G219" s="9" t="s">
        <v>422</v>
      </c>
      <c r="I219" s="5" t="s">
        <v>610</v>
      </c>
      <c r="J219" s="5" t="str">
        <f t="shared" si="21"/>
        <v>1C</v>
      </c>
      <c r="L219" s="19" t="s">
        <v>231</v>
      </c>
      <c r="M219" s="19" t="s">
        <v>231</v>
      </c>
      <c r="N219" s="19" t="s">
        <v>231</v>
      </c>
      <c r="O219" s="19" t="s">
        <v>231</v>
      </c>
      <c r="P219" s="19" t="s">
        <v>231</v>
      </c>
      <c r="Q219" s="19" t="s">
        <v>231</v>
      </c>
      <c r="R219" s="19" t="s">
        <v>231</v>
      </c>
      <c r="S219" s="19" t="s">
        <v>231</v>
      </c>
      <c r="T219" s="19" t="s">
        <v>231</v>
      </c>
      <c r="U219" s="19" t="s">
        <v>231</v>
      </c>
      <c r="V219" s="19" t="s">
        <v>231</v>
      </c>
      <c r="W219" s="19" t="s">
        <v>231</v>
      </c>
      <c r="X219" s="19" t="s">
        <v>231</v>
      </c>
      <c r="Y219" s="19" t="s">
        <v>231</v>
      </c>
      <c r="Z219" s="19" t="s">
        <v>231</v>
      </c>
      <c r="AA219" s="19" t="s">
        <v>231</v>
      </c>
      <c r="AB219" s="19" t="s">
        <v>231</v>
      </c>
      <c r="AC219" s="19" t="s">
        <v>231</v>
      </c>
      <c r="AD219" s="19" t="s">
        <v>231</v>
      </c>
      <c r="AE219" s="19" t="s">
        <v>231</v>
      </c>
      <c r="AF219" s="19" t="s">
        <v>231</v>
      </c>
      <c r="AG219" s="19" t="s">
        <v>231</v>
      </c>
      <c r="AH219" s="19" t="s">
        <v>231</v>
      </c>
      <c r="AI219" s="19" t="s">
        <v>231</v>
      </c>
      <c r="AJ219" s="19"/>
      <c r="AK219" s="57"/>
    </row>
    <row r="220" spans="1:37" ht="15.75" thickBot="1">
      <c r="A220" s="40">
        <v>44275</v>
      </c>
      <c r="B220" s="41" t="s">
        <v>77</v>
      </c>
      <c r="D220" s="6">
        <v>44565</v>
      </c>
      <c r="E220">
        <v>700</v>
      </c>
      <c r="F220">
        <f>1+48/60</f>
        <v>1.8</v>
      </c>
      <c r="G220" s="9" t="s">
        <v>423</v>
      </c>
      <c r="I220" s="5" t="s">
        <v>610</v>
      </c>
      <c r="J220" s="5" t="str">
        <f t="shared" si="21"/>
        <v>1C</v>
      </c>
      <c r="L220" s="19" t="s">
        <v>231</v>
      </c>
      <c r="M220" s="19" t="s">
        <v>231</v>
      </c>
      <c r="N220" s="19" t="s">
        <v>231</v>
      </c>
      <c r="O220" s="19" t="s">
        <v>231</v>
      </c>
      <c r="P220" s="19" t="s">
        <v>231</v>
      </c>
      <c r="Q220" s="19" t="s">
        <v>231</v>
      </c>
      <c r="R220" s="19" t="s">
        <v>231</v>
      </c>
      <c r="S220" s="19" t="s">
        <v>231</v>
      </c>
      <c r="T220" s="19" t="s">
        <v>231</v>
      </c>
      <c r="U220" s="19" t="s">
        <v>231</v>
      </c>
      <c r="V220" s="19" t="s">
        <v>231</v>
      </c>
      <c r="W220" s="19" t="s">
        <v>231</v>
      </c>
      <c r="X220" s="19" t="s">
        <v>231</v>
      </c>
      <c r="Y220" s="19" t="s">
        <v>231</v>
      </c>
      <c r="Z220" s="19" t="s">
        <v>231</v>
      </c>
      <c r="AA220" s="19" t="s">
        <v>231</v>
      </c>
      <c r="AB220" s="19" t="s">
        <v>231</v>
      </c>
      <c r="AC220" s="19" t="s">
        <v>231</v>
      </c>
      <c r="AD220" s="19" t="s">
        <v>231</v>
      </c>
      <c r="AE220" s="19" t="s">
        <v>231</v>
      </c>
      <c r="AF220" s="19" t="s">
        <v>231</v>
      </c>
      <c r="AG220" s="19" t="s">
        <v>231</v>
      </c>
      <c r="AH220" s="19" t="s">
        <v>231</v>
      </c>
      <c r="AI220" s="19" t="s">
        <v>231</v>
      </c>
      <c r="AJ220" s="19"/>
      <c r="AK220" s="57"/>
    </row>
    <row r="221" spans="1:37" ht="15.75" thickBot="1">
      <c r="A221" s="40">
        <v>44277</v>
      </c>
      <c r="B221" s="41" t="s">
        <v>77</v>
      </c>
      <c r="D221" s="6">
        <v>44565</v>
      </c>
      <c r="E221">
        <v>700</v>
      </c>
      <c r="F221">
        <f>2</f>
        <v>2</v>
      </c>
      <c r="G221" s="9" t="s">
        <v>432</v>
      </c>
      <c r="I221" s="5" t="s">
        <v>610</v>
      </c>
      <c r="J221" s="5" t="str">
        <f t="shared" si="21"/>
        <v>1C</v>
      </c>
      <c r="L221" s="19" t="s">
        <v>231</v>
      </c>
      <c r="M221" s="19" t="s">
        <v>231</v>
      </c>
      <c r="N221" s="19" t="s">
        <v>231</v>
      </c>
      <c r="O221" s="19" t="s">
        <v>231</v>
      </c>
      <c r="P221" s="19" t="s">
        <v>231</v>
      </c>
      <c r="Q221" s="19" t="s">
        <v>231</v>
      </c>
      <c r="R221" s="19" t="s">
        <v>231</v>
      </c>
      <c r="S221" s="19" t="s">
        <v>231</v>
      </c>
      <c r="T221" s="19" t="s">
        <v>231</v>
      </c>
      <c r="U221" s="19" t="s">
        <v>231</v>
      </c>
      <c r="V221" s="19" t="s">
        <v>231</v>
      </c>
      <c r="W221" s="19" t="s">
        <v>231</v>
      </c>
      <c r="X221" s="19" t="s">
        <v>231</v>
      </c>
      <c r="Y221" s="19" t="s">
        <v>231</v>
      </c>
      <c r="Z221" s="19" t="s">
        <v>231</v>
      </c>
      <c r="AA221" s="19" t="s">
        <v>231</v>
      </c>
      <c r="AB221" s="19" t="s">
        <v>231</v>
      </c>
      <c r="AC221" s="19" t="s">
        <v>231</v>
      </c>
      <c r="AD221" s="19" t="s">
        <v>231</v>
      </c>
      <c r="AE221" s="19" t="s">
        <v>231</v>
      </c>
      <c r="AF221" s="19" t="s">
        <v>231</v>
      </c>
      <c r="AG221" s="19" t="s">
        <v>231</v>
      </c>
      <c r="AH221" s="19" t="s">
        <v>231</v>
      </c>
      <c r="AI221" s="19" t="s">
        <v>231</v>
      </c>
      <c r="AJ221" s="19"/>
      <c r="AK221" s="57"/>
    </row>
    <row r="222" spans="1:37" ht="15" customHeight="1" thickBot="1">
      <c r="A222" s="40">
        <v>44278</v>
      </c>
      <c r="B222" s="41" t="s">
        <v>77</v>
      </c>
      <c r="D222" s="6">
        <v>44565</v>
      </c>
      <c r="E222" t="s">
        <v>21</v>
      </c>
      <c r="F222">
        <f>2+3/60</f>
        <v>2.0499999999999998</v>
      </c>
      <c r="G222" s="9" t="s">
        <v>433</v>
      </c>
      <c r="I222" s="5" t="s">
        <v>610</v>
      </c>
      <c r="J222" s="5" t="str">
        <f t="shared" si="21"/>
        <v>1C</v>
      </c>
      <c r="L222" s="19" t="s">
        <v>231</v>
      </c>
      <c r="M222" s="19" t="s">
        <v>231</v>
      </c>
      <c r="N222" s="19" t="s">
        <v>231</v>
      </c>
      <c r="O222" s="19" t="s">
        <v>231</v>
      </c>
      <c r="P222" s="19" t="s">
        <v>231</v>
      </c>
      <c r="Q222" s="19" t="s">
        <v>231</v>
      </c>
      <c r="R222" s="19" t="s">
        <v>231</v>
      </c>
      <c r="S222" s="19" t="s">
        <v>231</v>
      </c>
      <c r="T222" s="19" t="s">
        <v>231</v>
      </c>
      <c r="U222" s="19" t="s">
        <v>231</v>
      </c>
      <c r="V222" s="19" t="s">
        <v>231</v>
      </c>
      <c r="W222" s="19" t="s">
        <v>231</v>
      </c>
      <c r="X222" s="19" t="s">
        <v>231</v>
      </c>
      <c r="Y222" s="19" t="s">
        <v>231</v>
      </c>
      <c r="Z222" s="19" t="s">
        <v>231</v>
      </c>
      <c r="AA222" s="19" t="s">
        <v>231</v>
      </c>
      <c r="AB222" s="19" t="s">
        <v>231</v>
      </c>
      <c r="AC222" s="19" t="s">
        <v>231</v>
      </c>
      <c r="AD222" s="19" t="s">
        <v>231</v>
      </c>
      <c r="AE222" s="19" t="s">
        <v>231</v>
      </c>
      <c r="AF222" s="19" t="s">
        <v>231</v>
      </c>
      <c r="AG222" s="19" t="s">
        <v>231</v>
      </c>
      <c r="AH222" s="19" t="s">
        <v>231</v>
      </c>
      <c r="AI222" s="19" t="s">
        <v>231</v>
      </c>
      <c r="AJ222" s="19"/>
      <c r="AK222" s="57"/>
    </row>
    <row r="223" spans="1:37" ht="15.75" thickBot="1">
      <c r="A223" s="40">
        <v>44279</v>
      </c>
      <c r="B223" s="41" t="s">
        <v>77</v>
      </c>
      <c r="D223" s="6">
        <v>44565</v>
      </c>
      <c r="E223">
        <v>700</v>
      </c>
      <c r="F223">
        <f>1+55/60</f>
        <v>1.9166666666666665</v>
      </c>
      <c r="G223" s="9" t="s">
        <v>434</v>
      </c>
      <c r="I223" s="5" t="s">
        <v>610</v>
      </c>
      <c r="J223" s="5" t="str">
        <f t="shared" si="21"/>
        <v>1C</v>
      </c>
      <c r="L223" s="19" t="s">
        <v>231</v>
      </c>
      <c r="M223" s="19" t="s">
        <v>231</v>
      </c>
      <c r="N223" s="19" t="s">
        <v>231</v>
      </c>
      <c r="O223" s="19" t="s">
        <v>231</v>
      </c>
      <c r="P223" s="19" t="s">
        <v>231</v>
      </c>
      <c r="Q223" s="19" t="s">
        <v>231</v>
      </c>
      <c r="R223" s="19" t="s">
        <v>231</v>
      </c>
      <c r="S223" s="19" t="s">
        <v>231</v>
      </c>
      <c r="T223" s="19" t="s">
        <v>231</v>
      </c>
      <c r="U223" s="19" t="s">
        <v>231</v>
      </c>
      <c r="V223" s="19" t="s">
        <v>231</v>
      </c>
      <c r="W223" s="19" t="s">
        <v>231</v>
      </c>
      <c r="X223" s="19" t="s">
        <v>231</v>
      </c>
      <c r="Y223" s="19" t="s">
        <v>231</v>
      </c>
      <c r="Z223" s="19" t="s">
        <v>231</v>
      </c>
      <c r="AA223" s="19" t="s">
        <v>231</v>
      </c>
      <c r="AB223" s="19" t="s">
        <v>231</v>
      </c>
      <c r="AC223" s="19" t="s">
        <v>231</v>
      </c>
      <c r="AD223" s="19" t="s">
        <v>231</v>
      </c>
      <c r="AE223" s="19" t="s">
        <v>231</v>
      </c>
      <c r="AF223" s="19" t="s">
        <v>231</v>
      </c>
      <c r="AG223" s="19" t="s">
        <v>231</v>
      </c>
      <c r="AH223" s="19" t="s">
        <v>231</v>
      </c>
      <c r="AI223" s="19" t="s">
        <v>231</v>
      </c>
      <c r="AJ223" s="19"/>
      <c r="AK223" s="57"/>
    </row>
    <row r="224" spans="1:37" ht="15.75" thickBot="1">
      <c r="A224" s="40">
        <v>44280</v>
      </c>
      <c r="B224" s="41" t="s">
        <v>77</v>
      </c>
      <c r="D224" s="6">
        <v>44565</v>
      </c>
      <c r="E224" t="s">
        <v>21</v>
      </c>
      <c r="F224">
        <f>1+56/60</f>
        <v>1.9333333333333333</v>
      </c>
      <c r="G224" s="9" t="s">
        <v>435</v>
      </c>
      <c r="I224" s="5" t="s">
        <v>610</v>
      </c>
      <c r="J224" s="5" t="str">
        <f t="shared" si="21"/>
        <v>1C</v>
      </c>
      <c r="L224" s="19" t="s">
        <v>231</v>
      </c>
      <c r="M224" s="19" t="s">
        <v>231</v>
      </c>
      <c r="N224" s="19" t="s">
        <v>231</v>
      </c>
      <c r="O224" s="19" t="s">
        <v>231</v>
      </c>
      <c r="P224" s="19" t="s">
        <v>231</v>
      </c>
      <c r="Q224" s="19" t="s">
        <v>231</v>
      </c>
      <c r="R224" s="19" t="s">
        <v>231</v>
      </c>
      <c r="S224" s="19" t="s">
        <v>231</v>
      </c>
      <c r="T224" s="19" t="s">
        <v>231</v>
      </c>
      <c r="U224" s="19" t="s">
        <v>231</v>
      </c>
      <c r="V224" s="19" t="s">
        <v>231</v>
      </c>
      <c r="W224" s="19" t="s">
        <v>231</v>
      </c>
      <c r="X224" s="19" t="s">
        <v>231</v>
      </c>
      <c r="Y224" s="19" t="s">
        <v>231</v>
      </c>
      <c r="Z224" s="19" t="s">
        <v>231</v>
      </c>
      <c r="AA224" s="19" t="s">
        <v>231</v>
      </c>
      <c r="AB224" s="19" t="s">
        <v>231</v>
      </c>
      <c r="AC224" s="19" t="s">
        <v>231</v>
      </c>
      <c r="AD224" s="19" t="s">
        <v>231</v>
      </c>
      <c r="AE224" s="19" t="s">
        <v>231</v>
      </c>
      <c r="AF224" s="19" t="s">
        <v>231</v>
      </c>
      <c r="AG224" s="19" t="s">
        <v>231</v>
      </c>
      <c r="AH224" s="19" t="s">
        <v>231</v>
      </c>
      <c r="AI224" s="19" t="s">
        <v>231</v>
      </c>
      <c r="AJ224" s="19"/>
      <c r="AK224" s="57"/>
    </row>
    <row r="225" spans="1:38" ht="15.75" thickBot="1">
      <c r="A225" s="40">
        <v>44281</v>
      </c>
      <c r="B225" s="41" t="s">
        <v>77</v>
      </c>
      <c r="D225" s="6">
        <v>44565</v>
      </c>
      <c r="E225">
        <v>700</v>
      </c>
      <c r="F225">
        <f>2+42/60</f>
        <v>2.7</v>
      </c>
      <c r="G225" s="9" t="s">
        <v>436</v>
      </c>
      <c r="I225" s="5" t="s">
        <v>610</v>
      </c>
      <c r="J225" s="5" t="str">
        <f t="shared" si="21"/>
        <v>1C</v>
      </c>
      <c r="L225" s="19" t="s">
        <v>231</v>
      </c>
      <c r="M225" s="19" t="s">
        <v>231</v>
      </c>
      <c r="N225" s="19" t="s">
        <v>231</v>
      </c>
      <c r="O225" s="19" t="s">
        <v>231</v>
      </c>
      <c r="P225" s="19" t="s">
        <v>231</v>
      </c>
      <c r="Q225" s="19" t="s">
        <v>231</v>
      </c>
      <c r="R225" s="19" t="s">
        <v>231</v>
      </c>
      <c r="S225" s="19" t="s">
        <v>231</v>
      </c>
      <c r="T225" s="19" t="s">
        <v>231</v>
      </c>
      <c r="U225" s="19" t="s">
        <v>231</v>
      </c>
      <c r="V225" s="19" t="s">
        <v>231</v>
      </c>
      <c r="W225" s="19" t="s">
        <v>231</v>
      </c>
      <c r="X225" s="19" t="s">
        <v>231</v>
      </c>
      <c r="Y225" s="19" t="s">
        <v>231</v>
      </c>
      <c r="Z225" s="19" t="s">
        <v>231</v>
      </c>
      <c r="AA225" s="19" t="s">
        <v>231</v>
      </c>
      <c r="AB225" s="19" t="s">
        <v>231</v>
      </c>
      <c r="AC225" s="19" t="s">
        <v>231</v>
      </c>
      <c r="AD225" s="19" t="s">
        <v>231</v>
      </c>
      <c r="AE225" s="19" t="s">
        <v>231</v>
      </c>
      <c r="AF225" s="19" t="s">
        <v>231</v>
      </c>
      <c r="AG225" s="19" t="s">
        <v>231</v>
      </c>
      <c r="AH225" s="19" t="s">
        <v>231</v>
      </c>
      <c r="AI225" s="19" t="s">
        <v>231</v>
      </c>
      <c r="AJ225" s="19"/>
      <c r="AK225" s="57"/>
    </row>
    <row r="226" spans="1:38" ht="15.75" thickBot="1">
      <c r="A226" s="40">
        <v>44282</v>
      </c>
      <c r="B226" s="41" t="s">
        <v>77</v>
      </c>
      <c r="D226" s="6">
        <v>44565</v>
      </c>
      <c r="E226" t="s">
        <v>21</v>
      </c>
      <c r="F226">
        <f>2+5/60</f>
        <v>2.0833333333333335</v>
      </c>
      <c r="G226" s="9" t="s">
        <v>437</v>
      </c>
      <c r="I226" s="5" t="s">
        <v>610</v>
      </c>
      <c r="J226" s="5" t="str">
        <f t="shared" si="21"/>
        <v>1C</v>
      </c>
      <c r="L226" s="19" t="s">
        <v>231</v>
      </c>
      <c r="M226" s="19" t="s">
        <v>231</v>
      </c>
      <c r="N226" s="19" t="s">
        <v>231</v>
      </c>
      <c r="O226" s="19" t="s">
        <v>231</v>
      </c>
      <c r="P226" s="19" t="s">
        <v>231</v>
      </c>
      <c r="Q226" s="19" t="s">
        <v>231</v>
      </c>
      <c r="R226" s="19" t="s">
        <v>231</v>
      </c>
      <c r="S226" s="19" t="s">
        <v>231</v>
      </c>
      <c r="T226" s="19" t="s">
        <v>231</v>
      </c>
      <c r="U226" s="19" t="s">
        <v>231</v>
      </c>
      <c r="V226" s="19" t="s">
        <v>231</v>
      </c>
      <c r="W226" s="19" t="s">
        <v>231</v>
      </c>
      <c r="X226" s="19" t="s">
        <v>231</v>
      </c>
      <c r="Y226" s="19" t="s">
        <v>231</v>
      </c>
      <c r="Z226" s="19" t="s">
        <v>231</v>
      </c>
      <c r="AA226" s="19" t="s">
        <v>231</v>
      </c>
      <c r="AB226" s="19" t="s">
        <v>231</v>
      </c>
      <c r="AC226" s="19" t="s">
        <v>231</v>
      </c>
      <c r="AD226" s="19" t="s">
        <v>231</v>
      </c>
      <c r="AE226" s="19" t="s">
        <v>231</v>
      </c>
      <c r="AF226" s="19" t="s">
        <v>231</v>
      </c>
      <c r="AG226" s="19" t="s">
        <v>231</v>
      </c>
      <c r="AH226" s="19" t="s">
        <v>231</v>
      </c>
      <c r="AI226" s="19" t="s">
        <v>231</v>
      </c>
      <c r="AJ226" s="19"/>
      <c r="AK226" s="57"/>
    </row>
    <row r="227" spans="1:38" ht="15.75" thickBot="1">
      <c r="A227" s="40">
        <v>44284</v>
      </c>
      <c r="B227" s="41" t="s">
        <v>77</v>
      </c>
      <c r="D227" s="6">
        <v>44565</v>
      </c>
      <c r="E227">
        <v>700</v>
      </c>
      <c r="F227">
        <f>1+54/60</f>
        <v>1.9</v>
      </c>
      <c r="G227" s="9" t="s">
        <v>438</v>
      </c>
      <c r="I227" s="5" t="s">
        <v>612</v>
      </c>
      <c r="J227" s="5" t="str">
        <f t="shared" si="21"/>
        <v>1W</v>
      </c>
      <c r="L227" s="19" t="s">
        <v>231</v>
      </c>
      <c r="M227" s="19" t="s">
        <v>231</v>
      </c>
      <c r="N227" s="19" t="s">
        <v>231</v>
      </c>
      <c r="O227" s="19" t="s">
        <v>231</v>
      </c>
      <c r="P227" s="19" t="s">
        <v>231</v>
      </c>
      <c r="Q227" s="19" t="s">
        <v>231</v>
      </c>
      <c r="R227" s="19" t="s">
        <v>231</v>
      </c>
      <c r="S227" s="19" t="s">
        <v>231</v>
      </c>
      <c r="T227" s="19" t="s">
        <v>231</v>
      </c>
      <c r="U227" s="19" t="s">
        <v>231</v>
      </c>
      <c r="V227" s="19" t="s">
        <v>231</v>
      </c>
      <c r="W227" s="19" t="s">
        <v>231</v>
      </c>
      <c r="X227" s="19" t="s">
        <v>231</v>
      </c>
      <c r="Y227" s="19" t="s">
        <v>231</v>
      </c>
      <c r="Z227" s="19" t="s">
        <v>231</v>
      </c>
      <c r="AA227" s="19" t="s">
        <v>231</v>
      </c>
      <c r="AB227" s="19" t="s">
        <v>231</v>
      </c>
      <c r="AC227" s="19" t="s">
        <v>231</v>
      </c>
      <c r="AD227" s="19" t="s">
        <v>231</v>
      </c>
      <c r="AE227" s="19" t="s">
        <v>231</v>
      </c>
      <c r="AF227" s="19" t="s">
        <v>231</v>
      </c>
      <c r="AG227" s="19" t="s">
        <v>231</v>
      </c>
      <c r="AH227" s="19" t="s">
        <v>231</v>
      </c>
      <c r="AI227" s="19" t="s">
        <v>231</v>
      </c>
      <c r="AJ227" s="19"/>
      <c r="AK227" s="57" t="s">
        <v>440</v>
      </c>
      <c r="AL227" s="57" t="s">
        <v>439</v>
      </c>
    </row>
    <row r="228" spans="1:38" ht="15.75" thickBot="1">
      <c r="A228" s="40">
        <v>44285</v>
      </c>
      <c r="B228" s="41" t="s">
        <v>77</v>
      </c>
      <c r="D228" s="6">
        <v>44565</v>
      </c>
      <c r="E228" t="s">
        <v>21</v>
      </c>
      <c r="F228">
        <f>56/60</f>
        <v>0.93333333333333335</v>
      </c>
      <c r="G228" s="9" t="s">
        <v>441</v>
      </c>
      <c r="I228" s="5" t="s">
        <v>610</v>
      </c>
      <c r="J228" s="5" t="str">
        <f t="shared" si="21"/>
        <v>1C</v>
      </c>
      <c r="L228" s="19" t="s">
        <v>231</v>
      </c>
      <c r="M228" s="19" t="s">
        <v>231</v>
      </c>
      <c r="N228" s="19" t="s">
        <v>231</v>
      </c>
      <c r="O228" s="19" t="s">
        <v>231</v>
      </c>
      <c r="P228" s="19" t="s">
        <v>231</v>
      </c>
      <c r="Q228" s="19" t="s">
        <v>231</v>
      </c>
      <c r="R228" s="19" t="s">
        <v>231</v>
      </c>
      <c r="S228" s="19" t="s">
        <v>231</v>
      </c>
      <c r="T228" s="19" t="s">
        <v>231</v>
      </c>
      <c r="U228" s="19" t="s">
        <v>231</v>
      </c>
      <c r="V228" s="19" t="s">
        <v>231</v>
      </c>
      <c r="W228" s="19" t="s">
        <v>231</v>
      </c>
      <c r="X228" s="19" t="s">
        <v>231</v>
      </c>
      <c r="Y228" s="19" t="s">
        <v>231</v>
      </c>
      <c r="Z228" s="19" t="s">
        <v>231</v>
      </c>
      <c r="AA228" s="19" t="s">
        <v>231</v>
      </c>
      <c r="AB228" s="19" t="s">
        <v>231</v>
      </c>
      <c r="AC228" s="19" t="s">
        <v>231</v>
      </c>
      <c r="AD228" s="19" t="s">
        <v>231</v>
      </c>
      <c r="AE228" s="19" t="s">
        <v>231</v>
      </c>
      <c r="AF228" s="19" t="s">
        <v>231</v>
      </c>
      <c r="AG228" s="19" t="s">
        <v>231</v>
      </c>
      <c r="AH228" s="19" t="s">
        <v>231</v>
      </c>
      <c r="AI228" s="19" t="s">
        <v>231</v>
      </c>
      <c r="AJ228" s="19"/>
      <c r="AK228" s="57"/>
    </row>
    <row r="229" spans="1:38" ht="15.75" thickBot="1">
      <c r="A229" s="40">
        <v>44286</v>
      </c>
      <c r="B229" s="41" t="s">
        <v>77</v>
      </c>
      <c r="D229" s="6">
        <v>44565</v>
      </c>
      <c r="E229">
        <v>700</v>
      </c>
      <c r="F229">
        <f>3+35/60</f>
        <v>3.5833333333333335</v>
      </c>
      <c r="G229" s="9" t="s">
        <v>442</v>
      </c>
      <c r="I229" s="5" t="s">
        <v>610</v>
      </c>
      <c r="J229" s="5" t="str">
        <f t="shared" si="21"/>
        <v>1C</v>
      </c>
      <c r="L229" s="19" t="s">
        <v>231</v>
      </c>
      <c r="M229" s="19" t="s">
        <v>231</v>
      </c>
      <c r="N229" s="19" t="s">
        <v>231</v>
      </c>
      <c r="O229" s="19" t="s">
        <v>231</v>
      </c>
      <c r="P229" s="19" t="s">
        <v>231</v>
      </c>
      <c r="Q229" s="19" t="s">
        <v>231</v>
      </c>
      <c r="R229" s="19" t="s">
        <v>231</v>
      </c>
      <c r="S229" s="19" t="s">
        <v>231</v>
      </c>
      <c r="T229" s="19" t="s">
        <v>231</v>
      </c>
      <c r="U229" s="19" t="s">
        <v>231</v>
      </c>
      <c r="V229" s="19" t="s">
        <v>231</v>
      </c>
      <c r="W229" s="19" t="s">
        <v>231</v>
      </c>
      <c r="X229" s="19" t="s">
        <v>231</v>
      </c>
      <c r="Y229" s="19" t="s">
        <v>231</v>
      </c>
      <c r="Z229" s="19" t="s">
        <v>231</v>
      </c>
      <c r="AA229" s="19" t="s">
        <v>231</v>
      </c>
      <c r="AB229" s="19" t="s">
        <v>231</v>
      </c>
      <c r="AC229" s="19" t="s">
        <v>231</v>
      </c>
      <c r="AD229" s="19" t="s">
        <v>231</v>
      </c>
      <c r="AE229" s="19" t="s">
        <v>231</v>
      </c>
      <c r="AF229" s="19" t="s">
        <v>231</v>
      </c>
      <c r="AG229" s="19" t="s">
        <v>231</v>
      </c>
      <c r="AH229" s="19" t="s">
        <v>231</v>
      </c>
      <c r="AI229" s="19" t="s">
        <v>231</v>
      </c>
      <c r="AJ229" s="19"/>
      <c r="AK229" s="57"/>
    </row>
    <row r="230" spans="1:38" ht="15.75" thickBot="1">
      <c r="A230" s="42" t="s">
        <v>86</v>
      </c>
      <c r="D230" s="6">
        <v>44565</v>
      </c>
      <c r="E230" t="s">
        <v>21</v>
      </c>
      <c r="F230">
        <f>1+45/60</f>
        <v>1.75</v>
      </c>
      <c r="G230" s="9" t="s">
        <v>443</v>
      </c>
      <c r="I230" s="5" t="s">
        <v>612</v>
      </c>
      <c r="J230" s="5" t="str">
        <f t="shared" si="21"/>
        <v>1W</v>
      </c>
      <c r="L230" s="19" t="s">
        <v>231</v>
      </c>
      <c r="M230" s="19" t="s">
        <v>231</v>
      </c>
      <c r="N230" s="19" t="s">
        <v>231</v>
      </c>
      <c r="O230" s="19" t="s">
        <v>231</v>
      </c>
      <c r="P230" s="19" t="s">
        <v>231</v>
      </c>
      <c r="Q230" s="19" t="s">
        <v>231</v>
      </c>
      <c r="R230" s="19" t="s">
        <v>231</v>
      </c>
      <c r="S230" s="19" t="s">
        <v>231</v>
      </c>
      <c r="T230" s="19" t="s">
        <v>231</v>
      </c>
      <c r="U230" s="19" t="s">
        <v>231</v>
      </c>
      <c r="V230" s="19" t="s">
        <v>231</v>
      </c>
      <c r="W230" s="19" t="s">
        <v>231</v>
      </c>
      <c r="X230" s="19" t="s">
        <v>231</v>
      </c>
      <c r="Y230" s="19" t="s">
        <v>231</v>
      </c>
      <c r="Z230" s="19" t="s">
        <v>231</v>
      </c>
      <c r="AA230" s="19" t="s">
        <v>231</v>
      </c>
      <c r="AB230" s="19" t="s">
        <v>231</v>
      </c>
      <c r="AC230" s="19" t="s">
        <v>231</v>
      </c>
      <c r="AD230" s="19" t="s">
        <v>231</v>
      </c>
      <c r="AE230" s="19" t="s">
        <v>231</v>
      </c>
      <c r="AF230" s="19" t="s">
        <v>231</v>
      </c>
      <c r="AG230" s="19" t="s">
        <v>231</v>
      </c>
      <c r="AH230" s="19" t="s">
        <v>231</v>
      </c>
      <c r="AI230" s="19" t="s">
        <v>231</v>
      </c>
      <c r="AJ230" s="19"/>
      <c r="AK230" s="57" t="s">
        <v>444</v>
      </c>
    </row>
    <row r="231" spans="1:38" ht="15.75" thickBot="1">
      <c r="A231" s="45"/>
      <c r="D231" s="6">
        <v>44565</v>
      </c>
      <c r="E231">
        <v>700</v>
      </c>
      <c r="F231">
        <f>1+1/60</f>
        <v>1.0166666666666666</v>
      </c>
      <c r="G231" s="9" t="s">
        <v>445</v>
      </c>
      <c r="I231" s="5" t="s">
        <v>612</v>
      </c>
      <c r="J231" s="5" t="str">
        <f t="shared" si="21"/>
        <v>1W</v>
      </c>
      <c r="L231" s="19" t="s">
        <v>231</v>
      </c>
      <c r="M231" s="19" t="s">
        <v>231</v>
      </c>
      <c r="N231" s="19" t="s">
        <v>231</v>
      </c>
      <c r="O231" s="19" t="s">
        <v>231</v>
      </c>
      <c r="P231" s="19" t="s">
        <v>231</v>
      </c>
      <c r="Q231" s="19" t="s">
        <v>231</v>
      </c>
      <c r="R231" s="19" t="s">
        <v>231</v>
      </c>
      <c r="S231" s="19" t="s">
        <v>231</v>
      </c>
      <c r="T231" s="19" t="s">
        <v>231</v>
      </c>
      <c r="U231" s="19" t="s">
        <v>231</v>
      </c>
      <c r="V231" s="19" t="s">
        <v>231</v>
      </c>
      <c r="W231" s="19" t="s">
        <v>231</v>
      </c>
      <c r="X231" s="19" t="s">
        <v>231</v>
      </c>
      <c r="Y231" s="19" t="s">
        <v>231</v>
      </c>
      <c r="Z231" s="19" t="s">
        <v>231</v>
      </c>
      <c r="AA231" s="19" t="s">
        <v>231</v>
      </c>
      <c r="AB231" s="19" t="s">
        <v>231</v>
      </c>
      <c r="AC231" s="19" t="s">
        <v>231</v>
      </c>
      <c r="AD231" s="19" t="s">
        <v>231</v>
      </c>
      <c r="AE231" s="19" t="s">
        <v>231</v>
      </c>
      <c r="AF231" s="19" t="s">
        <v>231</v>
      </c>
      <c r="AG231" s="19" t="s">
        <v>231</v>
      </c>
      <c r="AH231" s="19" t="s">
        <v>231</v>
      </c>
      <c r="AI231" s="19" t="s">
        <v>231</v>
      </c>
      <c r="AJ231" s="19"/>
      <c r="AK231" t="s">
        <v>446</v>
      </c>
    </row>
    <row r="232" spans="1:38" ht="15.75" thickBot="1">
      <c r="A232" s="45"/>
      <c r="D232" s="6">
        <v>44565</v>
      </c>
      <c r="E232" t="s">
        <v>21</v>
      </c>
      <c r="F232">
        <f>1+43/60</f>
        <v>1.7166666666666668</v>
      </c>
      <c r="G232" s="9" t="s">
        <v>447</v>
      </c>
      <c r="I232" s="5" t="s">
        <v>610</v>
      </c>
      <c r="J232" s="5" t="str">
        <f t="shared" si="21"/>
        <v>1C</v>
      </c>
      <c r="L232" s="19" t="s">
        <v>231</v>
      </c>
      <c r="M232" s="19" t="s">
        <v>231</v>
      </c>
      <c r="N232" s="19" t="s">
        <v>231</v>
      </c>
      <c r="O232" s="19" t="s">
        <v>231</v>
      </c>
      <c r="P232" s="19" t="s">
        <v>231</v>
      </c>
      <c r="Q232" s="19" t="s">
        <v>231</v>
      </c>
      <c r="R232" s="19" t="s">
        <v>231</v>
      </c>
      <c r="S232" s="19" t="s">
        <v>231</v>
      </c>
      <c r="T232" s="19" t="s">
        <v>231</v>
      </c>
      <c r="U232" s="19" t="s">
        <v>231</v>
      </c>
      <c r="V232" s="19" t="s">
        <v>231</v>
      </c>
      <c r="W232" s="19" t="s">
        <v>231</v>
      </c>
      <c r="X232" s="19" t="s">
        <v>231</v>
      </c>
      <c r="Y232" s="19" t="s">
        <v>231</v>
      </c>
      <c r="Z232" s="19" t="s">
        <v>231</v>
      </c>
      <c r="AA232" s="19" t="s">
        <v>231</v>
      </c>
      <c r="AB232" s="19" t="s">
        <v>231</v>
      </c>
      <c r="AC232" s="19" t="s">
        <v>231</v>
      </c>
      <c r="AD232" s="19" t="s">
        <v>231</v>
      </c>
      <c r="AE232" s="19" t="s">
        <v>231</v>
      </c>
      <c r="AF232" s="19" t="s">
        <v>231</v>
      </c>
      <c r="AG232" s="19" t="s">
        <v>231</v>
      </c>
      <c r="AH232" s="19" t="s">
        <v>231</v>
      </c>
      <c r="AI232" s="19" t="s">
        <v>231</v>
      </c>
      <c r="AJ232" s="19"/>
    </row>
    <row r="233" spans="1:38" ht="15.75" thickBot="1">
      <c r="A233" s="45"/>
      <c r="D233" s="6">
        <v>44565</v>
      </c>
      <c r="E233">
        <v>700</v>
      </c>
      <c r="F233">
        <f>2+22/60</f>
        <v>2.3666666666666667</v>
      </c>
      <c r="G233" s="9" t="s">
        <v>448</v>
      </c>
      <c r="I233" s="5" t="s">
        <v>612</v>
      </c>
      <c r="J233" s="5" t="str">
        <f t="shared" si="21"/>
        <v>1W</v>
      </c>
      <c r="L233" s="19" t="s">
        <v>231</v>
      </c>
      <c r="M233" s="19" t="s">
        <v>231</v>
      </c>
      <c r="N233" s="19" t="s">
        <v>231</v>
      </c>
      <c r="O233" s="19" t="s">
        <v>231</v>
      </c>
      <c r="P233" s="19" t="s">
        <v>231</v>
      </c>
      <c r="Q233" s="19" t="s">
        <v>231</v>
      </c>
      <c r="R233" s="19" t="s">
        <v>231</v>
      </c>
      <c r="S233" s="19" t="s">
        <v>231</v>
      </c>
      <c r="T233" s="19" t="s">
        <v>231</v>
      </c>
      <c r="U233" s="19" t="s">
        <v>231</v>
      </c>
      <c r="V233" s="19" t="s">
        <v>231</v>
      </c>
      <c r="W233" s="19" t="s">
        <v>231</v>
      </c>
      <c r="X233" s="19" t="s">
        <v>231</v>
      </c>
      <c r="Y233" s="19" t="s">
        <v>231</v>
      </c>
      <c r="Z233" s="19" t="s">
        <v>231</v>
      </c>
      <c r="AA233" s="19" t="s">
        <v>231</v>
      </c>
      <c r="AB233" s="19" t="s">
        <v>231</v>
      </c>
      <c r="AC233" s="19" t="s">
        <v>231</v>
      </c>
      <c r="AD233" s="19" t="s">
        <v>231</v>
      </c>
      <c r="AE233" s="19" t="s">
        <v>231</v>
      </c>
      <c r="AF233" s="19" t="s">
        <v>231</v>
      </c>
      <c r="AG233" s="19" t="s">
        <v>231</v>
      </c>
      <c r="AH233" s="19" t="s">
        <v>231</v>
      </c>
      <c r="AI233" s="19" t="s">
        <v>231</v>
      </c>
      <c r="AJ233" s="19"/>
      <c r="AK233" s="19" t="s">
        <v>451</v>
      </c>
    </row>
    <row r="234" spans="1:38" ht="15.75" thickBot="1">
      <c r="A234" s="45"/>
      <c r="D234" s="6">
        <v>44565</v>
      </c>
      <c r="E234" t="s">
        <v>21</v>
      </c>
      <c r="F234">
        <f>47/60</f>
        <v>0.78333333333333333</v>
      </c>
      <c r="G234" s="9" t="s">
        <v>449</v>
      </c>
      <c r="I234" s="5" t="s">
        <v>610</v>
      </c>
      <c r="J234" s="5" t="str">
        <f t="shared" si="21"/>
        <v>1C</v>
      </c>
      <c r="L234" s="19" t="s">
        <v>231</v>
      </c>
      <c r="M234" s="19" t="s">
        <v>231</v>
      </c>
      <c r="N234" s="19" t="s">
        <v>231</v>
      </c>
      <c r="O234" s="19" t="s">
        <v>231</v>
      </c>
      <c r="P234" s="19" t="s">
        <v>231</v>
      </c>
      <c r="Q234" s="19" t="s">
        <v>231</v>
      </c>
      <c r="R234" s="19" t="s">
        <v>231</v>
      </c>
      <c r="S234" s="19" t="s">
        <v>231</v>
      </c>
      <c r="T234" s="19" t="s">
        <v>231</v>
      </c>
      <c r="U234" s="19" t="s">
        <v>231</v>
      </c>
      <c r="V234" s="19" t="s">
        <v>231</v>
      </c>
      <c r="W234" s="19" t="s">
        <v>231</v>
      </c>
      <c r="X234" s="19" t="s">
        <v>231</v>
      </c>
      <c r="Y234" s="19" t="s">
        <v>231</v>
      </c>
      <c r="Z234" s="19" t="s">
        <v>231</v>
      </c>
      <c r="AA234" s="19" t="s">
        <v>231</v>
      </c>
      <c r="AB234" s="19" t="s">
        <v>231</v>
      </c>
      <c r="AC234" s="19" t="s">
        <v>231</v>
      </c>
      <c r="AD234" s="19" t="s">
        <v>231</v>
      </c>
      <c r="AE234" s="19" t="s">
        <v>231</v>
      </c>
      <c r="AF234" s="19" t="s">
        <v>231</v>
      </c>
      <c r="AG234" s="19" t="s">
        <v>231</v>
      </c>
      <c r="AH234" s="19" t="s">
        <v>231</v>
      </c>
      <c r="AI234" s="19" t="s">
        <v>231</v>
      </c>
      <c r="AJ234" s="19"/>
      <c r="AK234" s="19"/>
    </row>
    <row r="235" spans="1:38" ht="15.75" thickBot="1">
      <c r="A235" s="45"/>
      <c r="D235" s="6">
        <v>44565</v>
      </c>
      <c r="E235">
        <v>700</v>
      </c>
      <c r="F235">
        <f>2+3/60</f>
        <v>2.0499999999999998</v>
      </c>
      <c r="G235" s="9" t="s">
        <v>450</v>
      </c>
      <c r="I235" s="5" t="s">
        <v>612</v>
      </c>
      <c r="J235" s="5" t="str">
        <f t="shared" si="21"/>
        <v>1W</v>
      </c>
      <c r="L235" s="19" t="s">
        <v>231</v>
      </c>
      <c r="M235" s="19" t="s">
        <v>231</v>
      </c>
      <c r="N235" s="19" t="s">
        <v>231</v>
      </c>
      <c r="O235" s="19" t="s">
        <v>231</v>
      </c>
      <c r="P235" s="19" t="s">
        <v>231</v>
      </c>
      <c r="Q235" s="19" t="s">
        <v>231</v>
      </c>
      <c r="R235" s="19" t="s">
        <v>231</v>
      </c>
      <c r="S235" s="19" t="s">
        <v>231</v>
      </c>
      <c r="T235" s="19" t="s">
        <v>231</v>
      </c>
      <c r="U235" s="19" t="s">
        <v>231</v>
      </c>
      <c r="V235" s="19" t="s">
        <v>231</v>
      </c>
      <c r="W235" s="19" t="s">
        <v>231</v>
      </c>
      <c r="X235" s="19" t="s">
        <v>231</v>
      </c>
      <c r="Y235" s="19" t="s">
        <v>231</v>
      </c>
      <c r="Z235" s="19" t="s">
        <v>231</v>
      </c>
      <c r="AA235" s="19" t="s">
        <v>231</v>
      </c>
      <c r="AB235" s="19" t="s">
        <v>231</v>
      </c>
      <c r="AC235" s="19" t="s">
        <v>231</v>
      </c>
      <c r="AD235" s="19" t="s">
        <v>231</v>
      </c>
      <c r="AE235" s="19" t="s">
        <v>231</v>
      </c>
      <c r="AF235" s="19" t="s">
        <v>231</v>
      </c>
      <c r="AG235" s="19" t="s">
        <v>231</v>
      </c>
      <c r="AH235" s="19" t="s">
        <v>231</v>
      </c>
      <c r="AI235" s="19" t="s">
        <v>231</v>
      </c>
      <c r="AJ235" s="19" t="s">
        <v>231</v>
      </c>
      <c r="AK235" s="19" t="s">
        <v>336</v>
      </c>
    </row>
    <row r="236" spans="1:38" ht="15.75" thickBot="1">
      <c r="A236" s="45"/>
      <c r="D236" s="6">
        <v>44586</v>
      </c>
      <c r="E236">
        <v>700</v>
      </c>
      <c r="F236">
        <v>1.6666666666666665</v>
      </c>
      <c r="G236" s="108" t="s">
        <v>452</v>
      </c>
      <c r="I236" s="5" t="s">
        <v>610</v>
      </c>
      <c r="J236" s="5" t="str">
        <f t="shared" si="21"/>
        <v>1C</v>
      </c>
      <c r="L236" s="19" t="s">
        <v>231</v>
      </c>
      <c r="M236" s="19" t="s">
        <v>231</v>
      </c>
      <c r="N236" s="19" t="s">
        <v>231</v>
      </c>
      <c r="O236" s="19" t="s">
        <v>231</v>
      </c>
      <c r="P236" s="19" t="s">
        <v>231</v>
      </c>
      <c r="Q236" s="19" t="s">
        <v>231</v>
      </c>
      <c r="R236" s="19" t="s">
        <v>231</v>
      </c>
      <c r="S236" s="19" t="s">
        <v>231</v>
      </c>
      <c r="T236" s="19" t="s">
        <v>231</v>
      </c>
      <c r="U236" s="19" t="s">
        <v>231</v>
      </c>
      <c r="V236" s="19"/>
      <c r="W236" s="19"/>
      <c r="X236" s="19"/>
      <c r="Y236" s="19"/>
      <c r="Z236" s="19"/>
      <c r="AA236" s="19"/>
      <c r="AB236" s="19"/>
      <c r="AC236" s="19"/>
      <c r="AD236" s="19"/>
      <c r="AE236" s="19"/>
      <c r="AF236" s="19"/>
      <c r="AG236" s="19"/>
      <c r="AH236" s="19"/>
      <c r="AI236" s="19"/>
      <c r="AJ236" s="19" t="s">
        <v>231</v>
      </c>
    </row>
    <row r="237" spans="1:38" ht="41.45" customHeight="1" thickBot="1">
      <c r="A237" s="45" t="s">
        <v>87</v>
      </c>
      <c r="D237" s="6">
        <v>44586</v>
      </c>
      <c r="E237">
        <v>700</v>
      </c>
      <c r="F237">
        <v>2.0333333333333332</v>
      </c>
      <c r="G237" s="108" t="s">
        <v>453</v>
      </c>
      <c r="I237" s="5" t="s">
        <v>612</v>
      </c>
      <c r="J237" s="5" t="str">
        <f t="shared" si="21"/>
        <v>1W</v>
      </c>
      <c r="L237" s="19" t="s">
        <v>231</v>
      </c>
      <c r="M237" s="19" t="s">
        <v>231</v>
      </c>
      <c r="N237" s="19" t="s">
        <v>231</v>
      </c>
      <c r="O237" s="19" t="s">
        <v>231</v>
      </c>
      <c r="P237" s="19" t="s">
        <v>231</v>
      </c>
      <c r="Q237" s="19" t="s">
        <v>231</v>
      </c>
      <c r="R237" s="19" t="s">
        <v>231</v>
      </c>
      <c r="S237" s="19" t="s">
        <v>231</v>
      </c>
      <c r="T237" s="19" t="s">
        <v>231</v>
      </c>
      <c r="U237" s="19" t="s">
        <v>227</v>
      </c>
      <c r="V237" s="19" t="s">
        <v>231</v>
      </c>
      <c r="W237" s="19" t="s">
        <v>227</v>
      </c>
      <c r="X237" s="19" t="s">
        <v>227</v>
      </c>
      <c r="Y237" s="19" t="s">
        <v>231</v>
      </c>
      <c r="Z237" s="19" t="s">
        <v>231</v>
      </c>
      <c r="AA237" s="19" t="s">
        <v>231</v>
      </c>
      <c r="AB237" s="19" t="s">
        <v>231</v>
      </c>
      <c r="AC237" s="19" t="s">
        <v>231</v>
      </c>
      <c r="AD237" s="19" t="s">
        <v>231</v>
      </c>
      <c r="AE237" s="19" t="s">
        <v>231</v>
      </c>
      <c r="AF237" s="19" t="s">
        <v>231</v>
      </c>
      <c r="AG237" s="19" t="s">
        <v>231</v>
      </c>
      <c r="AH237" s="19" t="s">
        <v>231</v>
      </c>
      <c r="AI237" s="19" t="s">
        <v>231</v>
      </c>
      <c r="AJ237" s="19" t="s">
        <v>227</v>
      </c>
      <c r="AK237" s="19" t="s">
        <v>459</v>
      </c>
      <c r="AL237" s="19" t="s">
        <v>460</v>
      </c>
    </row>
    <row r="238" spans="1:38" ht="15.75" thickBot="1">
      <c r="A238" s="45"/>
      <c r="D238" s="6">
        <v>44586</v>
      </c>
      <c r="E238">
        <v>700</v>
      </c>
      <c r="F238">
        <v>3.0333333333333332</v>
      </c>
      <c r="G238" s="108" t="s">
        <v>454</v>
      </c>
      <c r="I238" s="5" t="s">
        <v>610</v>
      </c>
      <c r="J238" s="5" t="str">
        <f t="shared" si="21"/>
        <v>1C</v>
      </c>
      <c r="L238" s="19" t="s">
        <v>231</v>
      </c>
      <c r="M238" s="19" t="s">
        <v>231</v>
      </c>
      <c r="N238" s="19" t="s">
        <v>231</v>
      </c>
      <c r="O238" s="19" t="s">
        <v>231</v>
      </c>
      <c r="P238" s="19" t="s">
        <v>231</v>
      </c>
      <c r="Q238" s="19" t="s">
        <v>231</v>
      </c>
      <c r="R238" s="19" t="s">
        <v>231</v>
      </c>
      <c r="S238" s="19" t="s">
        <v>231</v>
      </c>
      <c r="T238" s="19" t="s">
        <v>231</v>
      </c>
      <c r="U238" s="19" t="s">
        <v>231</v>
      </c>
      <c r="V238" s="19" t="s">
        <v>231</v>
      </c>
      <c r="W238" s="19" t="s">
        <v>231</v>
      </c>
      <c r="X238" s="19" t="s">
        <v>231</v>
      </c>
      <c r="Y238" s="19" t="s">
        <v>231</v>
      </c>
      <c r="Z238" s="19" t="s">
        <v>231</v>
      </c>
      <c r="AA238" s="19" t="s">
        <v>231</v>
      </c>
      <c r="AB238" s="19" t="s">
        <v>231</v>
      </c>
      <c r="AC238" s="19" t="s">
        <v>231</v>
      </c>
      <c r="AD238" s="19" t="s">
        <v>231</v>
      </c>
      <c r="AE238" s="19" t="s">
        <v>231</v>
      </c>
      <c r="AF238" s="19" t="s">
        <v>231</v>
      </c>
      <c r="AG238" s="19" t="s">
        <v>231</v>
      </c>
      <c r="AH238" s="19" t="s">
        <v>231</v>
      </c>
      <c r="AI238" s="19" t="s">
        <v>231</v>
      </c>
      <c r="AJ238" s="19"/>
    </row>
    <row r="239" spans="1:38" ht="34.5" customHeight="1" thickBot="1">
      <c r="A239" s="46" t="s">
        <v>88</v>
      </c>
      <c r="D239" s="6">
        <v>44586</v>
      </c>
      <c r="E239">
        <v>700</v>
      </c>
      <c r="F239">
        <v>1.2</v>
      </c>
      <c r="G239" s="108" t="s">
        <v>455</v>
      </c>
      <c r="I239" s="5" t="s">
        <v>610</v>
      </c>
      <c r="J239" s="5" t="str">
        <f t="shared" si="21"/>
        <v>1C</v>
      </c>
      <c r="L239" s="19" t="s">
        <v>387</v>
      </c>
      <c r="M239" s="19" t="s">
        <v>387</v>
      </c>
      <c r="N239" s="19" t="s">
        <v>387</v>
      </c>
      <c r="O239" s="19" t="s">
        <v>387</v>
      </c>
      <c r="P239" s="19" t="s">
        <v>387</v>
      </c>
      <c r="Q239" s="19" t="s">
        <v>387</v>
      </c>
      <c r="R239" s="19" t="s">
        <v>387</v>
      </c>
      <c r="S239" s="19" t="s">
        <v>387</v>
      </c>
      <c r="T239" s="19" t="s">
        <v>231</v>
      </c>
      <c r="U239" s="19" t="s">
        <v>231</v>
      </c>
      <c r="V239" s="19" t="s">
        <v>231</v>
      </c>
      <c r="W239" s="19" t="s">
        <v>231</v>
      </c>
      <c r="X239" s="19" t="s">
        <v>231</v>
      </c>
      <c r="Y239" s="19" t="s">
        <v>231</v>
      </c>
      <c r="Z239" s="19" t="s">
        <v>231</v>
      </c>
      <c r="AA239" s="19" t="s">
        <v>231</v>
      </c>
      <c r="AB239" s="19" t="s">
        <v>231</v>
      </c>
      <c r="AC239" s="19" t="s">
        <v>231</v>
      </c>
      <c r="AD239" s="19" t="s">
        <v>231</v>
      </c>
      <c r="AE239" s="19" t="s">
        <v>231</v>
      </c>
      <c r="AF239" s="19" t="s">
        <v>231</v>
      </c>
      <c r="AG239" s="19" t="s">
        <v>231</v>
      </c>
      <c r="AH239" s="19" t="s">
        <v>231</v>
      </c>
      <c r="AI239" s="19" t="s">
        <v>231</v>
      </c>
      <c r="AJ239" s="19"/>
    </row>
    <row r="240" spans="1:38" ht="15.75" thickBot="1">
      <c r="A240" s="44"/>
      <c r="D240" s="6">
        <v>44586</v>
      </c>
      <c r="E240">
        <v>700</v>
      </c>
      <c r="F240">
        <v>2.75</v>
      </c>
      <c r="G240" s="108" t="s">
        <v>456</v>
      </c>
      <c r="I240" s="5" t="s">
        <v>610</v>
      </c>
      <c r="J240" s="5" t="str">
        <f t="shared" si="21"/>
        <v>1C</v>
      </c>
      <c r="L240" s="19" t="s">
        <v>231</v>
      </c>
      <c r="M240" s="19" t="s">
        <v>231</v>
      </c>
      <c r="N240" s="19" t="s">
        <v>231</v>
      </c>
      <c r="O240" s="19" t="s">
        <v>231</v>
      </c>
      <c r="P240" s="19" t="s">
        <v>231</v>
      </c>
      <c r="Q240" s="19" t="s">
        <v>231</v>
      </c>
      <c r="R240" s="19" t="s">
        <v>231</v>
      </c>
      <c r="S240" s="19" t="s">
        <v>231</v>
      </c>
      <c r="T240" s="19" t="s">
        <v>231</v>
      </c>
      <c r="U240" s="19" t="s">
        <v>231</v>
      </c>
      <c r="V240" s="19" t="s">
        <v>231</v>
      </c>
      <c r="W240" s="19" t="s">
        <v>231</v>
      </c>
      <c r="X240" s="19" t="s">
        <v>231</v>
      </c>
      <c r="Y240" s="19" t="s">
        <v>231</v>
      </c>
      <c r="Z240" s="19" t="s">
        <v>231</v>
      </c>
      <c r="AA240" s="19" t="s">
        <v>231</v>
      </c>
      <c r="AB240" s="19" t="s">
        <v>231</v>
      </c>
      <c r="AC240" s="19" t="s">
        <v>231</v>
      </c>
      <c r="AD240" s="19" t="s">
        <v>231</v>
      </c>
      <c r="AE240" s="19" t="s">
        <v>231</v>
      </c>
      <c r="AF240" s="19" t="s">
        <v>231</v>
      </c>
      <c r="AG240" s="19" t="s">
        <v>231</v>
      </c>
      <c r="AH240" s="19" t="s">
        <v>231</v>
      </c>
      <c r="AI240" s="19" t="s">
        <v>231</v>
      </c>
      <c r="AJ240" s="19"/>
    </row>
    <row r="241" spans="1:38" ht="126.75" thickBot="1">
      <c r="A241" s="47" t="s">
        <v>89</v>
      </c>
      <c r="D241" s="6">
        <v>44586</v>
      </c>
      <c r="E241">
        <v>700</v>
      </c>
      <c r="F241">
        <v>4.2166666666666668</v>
      </c>
      <c r="G241" s="108" t="s">
        <v>457</v>
      </c>
      <c r="I241" s="5" t="s">
        <v>612</v>
      </c>
      <c r="J241" s="5" t="str">
        <f t="shared" si="21"/>
        <v>1W</v>
      </c>
      <c r="L241" s="19" t="s">
        <v>231</v>
      </c>
      <c r="M241" s="19" t="s">
        <v>231</v>
      </c>
      <c r="N241" s="19" t="s">
        <v>231</v>
      </c>
      <c r="O241" s="19" t="s">
        <v>231</v>
      </c>
      <c r="P241" s="19" t="s">
        <v>231</v>
      </c>
      <c r="Q241" s="19" t="s">
        <v>231</v>
      </c>
      <c r="R241" s="19" t="s">
        <v>231</v>
      </c>
      <c r="S241" s="19" t="s">
        <v>231</v>
      </c>
      <c r="T241" s="19" t="s">
        <v>231</v>
      </c>
      <c r="U241" s="19" t="s">
        <v>231</v>
      </c>
      <c r="V241" s="19" t="s">
        <v>231</v>
      </c>
      <c r="W241" s="19" t="s">
        <v>231</v>
      </c>
      <c r="X241" s="19" t="s">
        <v>231</v>
      </c>
      <c r="Y241" s="19" t="s">
        <v>231</v>
      </c>
      <c r="Z241" s="19" t="s">
        <v>231</v>
      </c>
      <c r="AA241" s="19" t="s">
        <v>231</v>
      </c>
      <c r="AB241" s="19" t="s">
        <v>231</v>
      </c>
      <c r="AC241" s="19" t="s">
        <v>231</v>
      </c>
      <c r="AD241" s="19" t="s">
        <v>231</v>
      </c>
      <c r="AE241" s="19" t="s">
        <v>231</v>
      </c>
      <c r="AF241" s="19" t="s">
        <v>231</v>
      </c>
      <c r="AG241" s="19" t="s">
        <v>231</v>
      </c>
      <c r="AH241" s="19" t="s">
        <v>231</v>
      </c>
      <c r="AI241" s="19" t="s">
        <v>231</v>
      </c>
      <c r="AJ241" s="19" t="s">
        <v>227</v>
      </c>
      <c r="AK241" s="19" t="s">
        <v>461</v>
      </c>
      <c r="AL241" s="72" t="s">
        <v>462</v>
      </c>
    </row>
    <row r="242" spans="1:38">
      <c r="A242" s="48"/>
      <c r="D242" s="6">
        <v>44586</v>
      </c>
      <c r="E242">
        <v>700</v>
      </c>
      <c r="F242">
        <v>2.65</v>
      </c>
      <c r="G242" s="108" t="s">
        <v>458</v>
      </c>
      <c r="I242" s="5" t="s">
        <v>610</v>
      </c>
      <c r="J242" s="5" t="str">
        <f t="shared" si="21"/>
        <v>1C</v>
      </c>
      <c r="L242" s="19" t="s">
        <v>231</v>
      </c>
      <c r="M242" s="19" t="s">
        <v>231</v>
      </c>
      <c r="N242" s="19" t="s">
        <v>231</v>
      </c>
      <c r="O242" s="19" t="s">
        <v>231</v>
      </c>
      <c r="P242" s="19" t="s">
        <v>231</v>
      </c>
      <c r="Q242" s="19" t="s">
        <v>231</v>
      </c>
      <c r="R242" s="19" t="s">
        <v>231</v>
      </c>
      <c r="S242" s="19" t="s">
        <v>231</v>
      </c>
      <c r="T242" s="19" t="s">
        <v>231</v>
      </c>
      <c r="U242" s="19" t="s">
        <v>231</v>
      </c>
      <c r="V242" s="19" t="s">
        <v>231</v>
      </c>
      <c r="W242" s="19" t="s">
        <v>231</v>
      </c>
      <c r="X242" s="19" t="s">
        <v>231</v>
      </c>
      <c r="Y242" s="19" t="s">
        <v>231</v>
      </c>
      <c r="Z242" s="19" t="s">
        <v>231</v>
      </c>
      <c r="AA242" s="19" t="s">
        <v>231</v>
      </c>
      <c r="AB242" s="19" t="s">
        <v>231</v>
      </c>
      <c r="AC242" s="19" t="s">
        <v>231</v>
      </c>
      <c r="AD242" s="19" t="s">
        <v>231</v>
      </c>
      <c r="AE242" s="19" t="s">
        <v>231</v>
      </c>
      <c r="AF242" s="19" t="s">
        <v>231</v>
      </c>
      <c r="AG242" s="19" t="s">
        <v>231</v>
      </c>
      <c r="AH242" s="19" t="s">
        <v>231</v>
      </c>
      <c r="AI242" s="19" t="s">
        <v>231</v>
      </c>
      <c r="AJ242" s="19"/>
    </row>
    <row r="243" spans="1:38" ht="15.75" thickBot="1">
      <c r="A243" s="48"/>
      <c r="D243" s="6">
        <v>44590</v>
      </c>
      <c r="E243">
        <v>700</v>
      </c>
      <c r="F243">
        <v>4.4833333333333334</v>
      </c>
      <c r="G243" s="9" t="s">
        <v>463</v>
      </c>
      <c r="I243" s="5" t="s">
        <v>612</v>
      </c>
      <c r="J243" s="5" t="str">
        <f t="shared" si="21"/>
        <v>1W</v>
      </c>
      <c r="L243" s="19"/>
      <c r="M243" s="19"/>
      <c r="N243" s="19"/>
      <c r="O243" s="19"/>
      <c r="P243" s="19"/>
      <c r="Q243" s="19"/>
      <c r="R243" s="19"/>
      <c r="S243" s="19"/>
      <c r="T243" s="19"/>
      <c r="U243" s="19"/>
      <c r="V243" s="19" t="s">
        <v>231</v>
      </c>
      <c r="W243" s="19" t="s">
        <v>231</v>
      </c>
      <c r="X243" s="19" t="s">
        <v>231</v>
      </c>
      <c r="Y243" s="19" t="s">
        <v>231</v>
      </c>
      <c r="Z243" s="19" t="s">
        <v>231</v>
      </c>
      <c r="AA243" s="19" t="s">
        <v>231</v>
      </c>
      <c r="AB243" s="19" t="s">
        <v>231</v>
      </c>
      <c r="AC243" s="19" t="s">
        <v>231</v>
      </c>
      <c r="AD243" s="19" t="s">
        <v>231</v>
      </c>
      <c r="AE243" s="19" t="s">
        <v>231</v>
      </c>
      <c r="AF243" s="19" t="s">
        <v>231</v>
      </c>
      <c r="AG243" s="19" t="s">
        <v>231</v>
      </c>
      <c r="AH243" s="19" t="s">
        <v>231</v>
      </c>
      <c r="AI243" s="19" t="s">
        <v>231</v>
      </c>
      <c r="AJ243" s="19"/>
    </row>
    <row r="244" spans="1:38" ht="36.75" thickBot="1">
      <c r="A244" s="54" t="s">
        <v>90</v>
      </c>
      <c r="B244" s="55"/>
      <c r="D244" s="6">
        <v>44590</v>
      </c>
      <c r="E244">
        <v>700</v>
      </c>
      <c r="F244">
        <v>2.35</v>
      </c>
      <c r="G244" s="9" t="s">
        <v>464</v>
      </c>
      <c r="I244" s="5" t="s">
        <v>612</v>
      </c>
      <c r="J244" s="5" t="str">
        <f t="shared" si="21"/>
        <v>1W</v>
      </c>
      <c r="L244" s="19"/>
      <c r="M244" s="19"/>
      <c r="N244" s="19"/>
      <c r="O244" s="19"/>
      <c r="P244" s="19"/>
      <c r="Q244" s="19"/>
      <c r="R244" s="19"/>
      <c r="S244" s="19"/>
      <c r="T244" s="19"/>
      <c r="U244" s="19"/>
      <c r="V244" s="19" t="s">
        <v>231</v>
      </c>
      <c r="W244" s="19" t="s">
        <v>231</v>
      </c>
      <c r="X244" s="19" t="s">
        <v>231</v>
      </c>
      <c r="Y244" s="19" t="s">
        <v>231</v>
      </c>
      <c r="Z244" s="19" t="s">
        <v>231</v>
      </c>
      <c r="AA244" s="19" t="s">
        <v>231</v>
      </c>
      <c r="AB244" s="19" t="s">
        <v>231</v>
      </c>
      <c r="AC244" s="19" t="s">
        <v>231</v>
      </c>
      <c r="AD244" s="19" t="s">
        <v>231</v>
      </c>
      <c r="AE244" s="19" t="s">
        <v>231</v>
      </c>
      <c r="AF244" s="19" t="s">
        <v>231</v>
      </c>
      <c r="AG244" s="19" t="s">
        <v>231</v>
      </c>
      <c r="AH244" s="19" t="s">
        <v>231</v>
      </c>
      <c r="AI244" s="19" t="s">
        <v>231</v>
      </c>
      <c r="AJ244" s="19"/>
    </row>
    <row r="245" spans="1:38" ht="15.75" thickBot="1">
      <c r="A245" s="39" t="s">
        <v>16</v>
      </c>
      <c r="B245" s="39" t="s">
        <v>75</v>
      </c>
      <c r="D245" s="6">
        <v>44590</v>
      </c>
      <c r="E245">
        <v>700</v>
      </c>
      <c r="F245">
        <v>2.8</v>
      </c>
      <c r="G245" s="9" t="s">
        <v>465</v>
      </c>
      <c r="I245" s="5" t="s">
        <v>612</v>
      </c>
      <c r="J245" s="5" t="str">
        <f t="shared" si="21"/>
        <v>1W</v>
      </c>
      <c r="L245" s="19"/>
      <c r="M245" s="19"/>
      <c r="N245" s="19"/>
      <c r="O245" s="19"/>
      <c r="P245" s="19"/>
      <c r="Q245" s="19"/>
      <c r="R245" s="19"/>
      <c r="S245" s="19"/>
      <c r="T245" s="19"/>
      <c r="U245" s="19"/>
      <c r="V245" s="19" t="s">
        <v>231</v>
      </c>
      <c r="W245" s="19" t="s">
        <v>231</v>
      </c>
      <c r="X245" s="19" t="s">
        <v>231</v>
      </c>
      <c r="Y245" s="19" t="s">
        <v>231</v>
      </c>
      <c r="Z245" s="19" t="s">
        <v>231</v>
      </c>
      <c r="AA245" s="19" t="s">
        <v>231</v>
      </c>
      <c r="AB245" s="19" t="s">
        <v>231</v>
      </c>
      <c r="AC245" s="19" t="s">
        <v>231</v>
      </c>
      <c r="AD245" s="19" t="s">
        <v>231</v>
      </c>
      <c r="AE245" s="19" t="s">
        <v>231</v>
      </c>
      <c r="AF245" s="19" t="s">
        <v>231</v>
      </c>
      <c r="AG245" s="19" t="s">
        <v>231</v>
      </c>
      <c r="AH245" s="19" t="s">
        <v>231</v>
      </c>
      <c r="AI245" s="19" t="s">
        <v>231</v>
      </c>
      <c r="AJ245" s="19"/>
    </row>
    <row r="246" spans="1:38" ht="15.75" thickBot="1">
      <c r="A246" s="49">
        <v>44228</v>
      </c>
      <c r="B246" s="41" t="s">
        <v>77</v>
      </c>
      <c r="D246" s="6">
        <v>44590</v>
      </c>
      <c r="E246">
        <v>700</v>
      </c>
      <c r="F246">
        <v>3.55</v>
      </c>
      <c r="G246" s="9" t="s">
        <v>466</v>
      </c>
      <c r="I246" s="5" t="s">
        <v>610</v>
      </c>
      <c r="J246" s="5" t="str">
        <f t="shared" si="21"/>
        <v>1C</v>
      </c>
      <c r="L246" s="19"/>
      <c r="M246" s="19"/>
      <c r="N246" s="19"/>
      <c r="O246" s="19"/>
      <c r="P246" s="19"/>
      <c r="Q246" s="19"/>
      <c r="R246" s="19"/>
      <c r="S246" s="19"/>
      <c r="T246" s="19"/>
      <c r="U246" s="19"/>
      <c r="V246" s="19" t="s">
        <v>231</v>
      </c>
      <c r="W246" s="19" t="s">
        <v>231</v>
      </c>
      <c r="X246" s="19" t="s">
        <v>231</v>
      </c>
      <c r="Y246" s="19" t="s">
        <v>231</v>
      </c>
      <c r="Z246" s="19" t="s">
        <v>231</v>
      </c>
      <c r="AA246" s="19" t="s">
        <v>231</v>
      </c>
      <c r="AB246" s="19" t="s">
        <v>231</v>
      </c>
      <c r="AC246" s="19" t="s">
        <v>231</v>
      </c>
      <c r="AD246" s="19" t="s">
        <v>231</v>
      </c>
      <c r="AE246" s="19" t="s">
        <v>231</v>
      </c>
      <c r="AF246" s="19" t="s">
        <v>231</v>
      </c>
      <c r="AG246" s="19" t="s">
        <v>231</v>
      </c>
      <c r="AH246" s="19" t="s">
        <v>231</v>
      </c>
      <c r="AI246" s="19" t="s">
        <v>231</v>
      </c>
      <c r="AJ246" s="19"/>
    </row>
    <row r="247" spans="1:38" ht="15.75" thickBot="1">
      <c r="A247" s="49">
        <v>44229</v>
      </c>
      <c r="B247" s="41" t="s">
        <v>77</v>
      </c>
      <c r="D247" s="6">
        <v>44590</v>
      </c>
      <c r="E247">
        <v>700</v>
      </c>
      <c r="F247">
        <v>1.3</v>
      </c>
      <c r="G247" s="9" t="s">
        <v>467</v>
      </c>
      <c r="I247" s="5" t="s">
        <v>610</v>
      </c>
      <c r="J247" s="5" t="str">
        <f t="shared" si="21"/>
        <v>1C</v>
      </c>
      <c r="L247" s="19"/>
      <c r="M247" s="19"/>
      <c r="N247" s="19"/>
      <c r="O247" s="19"/>
      <c r="P247" s="19"/>
      <c r="Q247" s="19"/>
      <c r="R247" s="19"/>
      <c r="S247" s="19"/>
      <c r="T247" s="19"/>
      <c r="U247" s="19"/>
      <c r="V247" s="19" t="s">
        <v>231</v>
      </c>
      <c r="W247" s="19" t="s">
        <v>231</v>
      </c>
      <c r="X247" s="19" t="s">
        <v>231</v>
      </c>
      <c r="Y247" s="19" t="s">
        <v>231</v>
      </c>
      <c r="Z247" s="19" t="s">
        <v>231</v>
      </c>
      <c r="AA247" s="19" t="s">
        <v>231</v>
      </c>
      <c r="AB247" s="19" t="s">
        <v>231</v>
      </c>
      <c r="AC247" s="19" t="s">
        <v>231</v>
      </c>
      <c r="AD247" s="19" t="s">
        <v>231</v>
      </c>
      <c r="AE247" s="19" t="s">
        <v>231</v>
      </c>
      <c r="AF247" s="19" t="s">
        <v>231</v>
      </c>
      <c r="AG247" s="19" t="s">
        <v>231</v>
      </c>
      <c r="AH247" s="19" t="s">
        <v>231</v>
      </c>
      <c r="AI247" s="19" t="s">
        <v>231</v>
      </c>
      <c r="AJ247" s="19"/>
    </row>
    <row r="248" spans="1:38" ht="15.75" thickBot="1">
      <c r="A248" s="49">
        <v>44230</v>
      </c>
      <c r="B248" s="41" t="s">
        <v>77</v>
      </c>
      <c r="D248" s="6">
        <v>44590</v>
      </c>
      <c r="E248">
        <v>700</v>
      </c>
      <c r="F248">
        <v>5.95</v>
      </c>
      <c r="G248" s="9" t="s">
        <v>468</v>
      </c>
      <c r="I248" s="5" t="s">
        <v>610</v>
      </c>
      <c r="J248" s="5" t="str">
        <f t="shared" si="21"/>
        <v>1C</v>
      </c>
      <c r="L248" s="19"/>
      <c r="M248" s="19"/>
      <c r="N248" s="19"/>
      <c r="O248" s="19"/>
      <c r="P248" s="19"/>
      <c r="Q248" s="19"/>
      <c r="R248" s="19"/>
      <c r="S248" s="19"/>
      <c r="T248" s="19"/>
      <c r="U248" s="19"/>
      <c r="V248" s="19" t="s">
        <v>231</v>
      </c>
      <c r="W248" s="19" t="s">
        <v>231</v>
      </c>
      <c r="X248" s="19" t="s">
        <v>231</v>
      </c>
      <c r="Y248" s="19" t="s">
        <v>231</v>
      </c>
      <c r="Z248" s="19" t="s">
        <v>231</v>
      </c>
      <c r="AA248" s="19" t="s">
        <v>231</v>
      </c>
      <c r="AB248" s="19" t="s">
        <v>231</v>
      </c>
      <c r="AC248" s="19" t="s">
        <v>231</v>
      </c>
      <c r="AD248" s="19" t="s">
        <v>231</v>
      </c>
      <c r="AE248" s="19" t="s">
        <v>231</v>
      </c>
      <c r="AF248" s="19" t="s">
        <v>231</v>
      </c>
      <c r="AG248" s="19" t="s">
        <v>231</v>
      </c>
      <c r="AH248" s="19" t="s">
        <v>231</v>
      </c>
      <c r="AI248" s="19" t="s">
        <v>231</v>
      </c>
      <c r="AJ248" s="19"/>
    </row>
    <row r="249" spans="1:38" ht="15.75" thickBot="1">
      <c r="A249" s="49">
        <v>44231</v>
      </c>
      <c r="B249" s="41" t="s">
        <v>77</v>
      </c>
      <c r="D249" s="6">
        <v>44590</v>
      </c>
      <c r="E249">
        <v>700</v>
      </c>
      <c r="F249">
        <v>2.5499999999999998</v>
      </c>
      <c r="G249" s="9" t="s">
        <v>469</v>
      </c>
      <c r="I249" s="5" t="s">
        <v>610</v>
      </c>
      <c r="J249" s="5" t="str">
        <f t="shared" si="21"/>
        <v>1C</v>
      </c>
      <c r="L249" s="19"/>
      <c r="M249" s="19"/>
      <c r="N249" s="19"/>
      <c r="O249" s="19"/>
      <c r="P249" s="19"/>
      <c r="Q249" s="19"/>
      <c r="R249" s="19"/>
      <c r="S249" s="19"/>
      <c r="T249" s="19"/>
      <c r="U249" s="19"/>
      <c r="V249" s="19" t="s">
        <v>231</v>
      </c>
      <c r="W249" s="19" t="s">
        <v>231</v>
      </c>
      <c r="X249" s="19" t="s">
        <v>231</v>
      </c>
      <c r="Y249" s="19" t="s">
        <v>231</v>
      </c>
      <c r="Z249" s="19" t="s">
        <v>231</v>
      </c>
      <c r="AA249" s="19" t="s">
        <v>231</v>
      </c>
      <c r="AB249" s="19" t="s">
        <v>231</v>
      </c>
      <c r="AC249" s="19" t="s">
        <v>231</v>
      </c>
      <c r="AD249" s="19" t="s">
        <v>231</v>
      </c>
      <c r="AE249" s="19" t="s">
        <v>231</v>
      </c>
      <c r="AF249" s="19" t="s">
        <v>231</v>
      </c>
      <c r="AG249" s="19" t="s">
        <v>231</v>
      </c>
      <c r="AH249" s="19" t="s">
        <v>231</v>
      </c>
      <c r="AI249" s="19" t="s">
        <v>231</v>
      </c>
      <c r="AJ249" s="19"/>
    </row>
    <row r="250" spans="1:38" ht="15.75" thickBot="1">
      <c r="A250" s="49">
        <v>44232</v>
      </c>
      <c r="B250" s="41" t="s">
        <v>77</v>
      </c>
      <c r="D250" s="6">
        <v>44590</v>
      </c>
      <c r="E250">
        <v>700</v>
      </c>
      <c r="F250">
        <v>4.3833333333333337</v>
      </c>
      <c r="G250" s="9" t="s">
        <v>470</v>
      </c>
      <c r="I250" s="5" t="s">
        <v>610</v>
      </c>
      <c r="J250" s="5" t="str">
        <f t="shared" si="21"/>
        <v>1C</v>
      </c>
      <c r="L250" s="19"/>
      <c r="M250" s="19"/>
      <c r="N250" s="19"/>
      <c r="O250" s="19"/>
      <c r="P250" s="19"/>
      <c r="Q250" s="19"/>
      <c r="R250" s="19"/>
      <c r="S250" s="19"/>
      <c r="T250" s="19"/>
      <c r="U250" s="19"/>
      <c r="V250" s="19" t="s">
        <v>231</v>
      </c>
      <c r="W250" s="19" t="s">
        <v>231</v>
      </c>
      <c r="X250" s="19" t="s">
        <v>231</v>
      </c>
      <c r="Y250" s="19" t="s">
        <v>231</v>
      </c>
      <c r="Z250" s="19" t="s">
        <v>231</v>
      </c>
      <c r="AA250" s="19" t="s">
        <v>231</v>
      </c>
      <c r="AB250" s="19" t="s">
        <v>231</v>
      </c>
      <c r="AC250" s="19" t="s">
        <v>231</v>
      </c>
      <c r="AD250" s="19" t="s">
        <v>231</v>
      </c>
      <c r="AE250" s="19" t="s">
        <v>231</v>
      </c>
      <c r="AF250" s="19" t="s">
        <v>231</v>
      </c>
      <c r="AG250" s="19" t="s">
        <v>231</v>
      </c>
      <c r="AH250" s="19" t="s">
        <v>231</v>
      </c>
      <c r="AI250" s="19" t="s">
        <v>231</v>
      </c>
      <c r="AJ250" s="19"/>
    </row>
    <row r="251" spans="1:38" ht="15" customHeight="1" thickBot="1">
      <c r="A251" s="49">
        <v>44233</v>
      </c>
      <c r="B251" s="41" t="s">
        <v>77</v>
      </c>
      <c r="D251" s="6">
        <v>44590</v>
      </c>
      <c r="E251">
        <v>700</v>
      </c>
      <c r="F251">
        <v>1.6833333333333333</v>
      </c>
      <c r="G251" s="9" t="s">
        <v>471</v>
      </c>
      <c r="I251" s="5" t="s">
        <v>610</v>
      </c>
      <c r="J251" s="5" t="str">
        <f t="shared" si="21"/>
        <v>1C</v>
      </c>
      <c r="L251" s="19"/>
      <c r="M251" s="19"/>
      <c r="N251" s="19"/>
      <c r="O251" s="19"/>
      <c r="P251" s="19"/>
      <c r="Q251" s="19"/>
      <c r="R251" s="19"/>
      <c r="S251" s="19"/>
      <c r="T251" s="19"/>
      <c r="U251" s="19"/>
      <c r="V251" s="19" t="s">
        <v>231</v>
      </c>
      <c r="W251" s="19" t="s">
        <v>231</v>
      </c>
      <c r="X251" s="19" t="s">
        <v>231</v>
      </c>
      <c r="Y251" s="19" t="s">
        <v>231</v>
      </c>
      <c r="Z251" s="19" t="s">
        <v>231</v>
      </c>
      <c r="AA251" s="19" t="s">
        <v>231</v>
      </c>
      <c r="AB251" s="19" t="s">
        <v>231</v>
      </c>
      <c r="AC251" s="19" t="s">
        <v>231</v>
      </c>
      <c r="AD251" s="19" t="s">
        <v>231</v>
      </c>
      <c r="AE251" s="19" t="s">
        <v>231</v>
      </c>
      <c r="AF251" s="19" t="s">
        <v>231</v>
      </c>
      <c r="AG251" s="19" t="s">
        <v>231</v>
      </c>
      <c r="AH251" s="19" t="s">
        <v>231</v>
      </c>
      <c r="AI251" s="19" t="s">
        <v>231</v>
      </c>
      <c r="AJ251" s="19"/>
    </row>
    <row r="252" spans="1:38" ht="15.75" thickBot="1">
      <c r="A252" s="49">
        <v>44235</v>
      </c>
      <c r="B252" s="41" t="s">
        <v>77</v>
      </c>
      <c r="D252" s="6">
        <v>44590</v>
      </c>
      <c r="E252">
        <v>700</v>
      </c>
      <c r="F252">
        <v>3</v>
      </c>
      <c r="G252" s="9" t="s">
        <v>472</v>
      </c>
      <c r="I252" s="5" t="s">
        <v>610</v>
      </c>
      <c r="J252" s="5" t="str">
        <f t="shared" si="21"/>
        <v>1C</v>
      </c>
      <c r="L252" s="19"/>
      <c r="M252" s="19"/>
      <c r="N252" s="19"/>
      <c r="O252" s="19"/>
      <c r="P252" s="19"/>
      <c r="Q252" s="19"/>
      <c r="R252" s="19"/>
      <c r="S252" s="19"/>
      <c r="T252" s="19"/>
      <c r="U252" s="19"/>
      <c r="V252" s="19" t="s">
        <v>231</v>
      </c>
      <c r="W252" s="19" t="s">
        <v>231</v>
      </c>
      <c r="X252" s="19" t="s">
        <v>231</v>
      </c>
      <c r="Y252" s="19" t="s">
        <v>231</v>
      </c>
      <c r="Z252" s="19" t="s">
        <v>231</v>
      </c>
      <c r="AA252" s="19" t="s">
        <v>231</v>
      </c>
      <c r="AB252" s="19" t="s">
        <v>231</v>
      </c>
      <c r="AC252" s="19" t="s">
        <v>231</v>
      </c>
      <c r="AD252" s="19" t="s">
        <v>231</v>
      </c>
      <c r="AE252" s="19" t="s">
        <v>231</v>
      </c>
      <c r="AF252" s="19" t="s">
        <v>231</v>
      </c>
      <c r="AG252" s="19" t="s">
        <v>231</v>
      </c>
      <c r="AH252" s="19" t="s">
        <v>231</v>
      </c>
      <c r="AI252" s="19" t="s">
        <v>231</v>
      </c>
      <c r="AJ252" s="19"/>
    </row>
    <row r="253" spans="1:38" ht="15.75" thickBot="1">
      <c r="A253" s="49">
        <v>44236</v>
      </c>
      <c r="B253" s="41" t="s">
        <v>77</v>
      </c>
      <c r="D253" s="6">
        <v>44590</v>
      </c>
      <c r="E253">
        <v>700</v>
      </c>
      <c r="F253">
        <v>3.65</v>
      </c>
      <c r="G253" s="9" t="s">
        <v>473</v>
      </c>
      <c r="I253" s="5" t="s">
        <v>610</v>
      </c>
      <c r="J253" s="5" t="str">
        <f t="shared" si="21"/>
        <v>1C</v>
      </c>
      <c r="L253" s="19"/>
      <c r="M253" s="19"/>
      <c r="N253" s="19"/>
      <c r="O253" s="19"/>
      <c r="P253" s="19"/>
      <c r="Q253" s="19"/>
      <c r="R253" s="19"/>
      <c r="S253" s="19"/>
      <c r="T253" s="19"/>
      <c r="U253" s="19"/>
      <c r="V253" s="19" t="s">
        <v>231</v>
      </c>
      <c r="W253" s="19" t="s">
        <v>231</v>
      </c>
      <c r="X253" s="19" t="s">
        <v>231</v>
      </c>
      <c r="Y253" s="19" t="s">
        <v>231</v>
      </c>
      <c r="Z253" s="19" t="s">
        <v>231</v>
      </c>
      <c r="AA253" s="19" t="s">
        <v>231</v>
      </c>
      <c r="AB253" s="19" t="s">
        <v>231</v>
      </c>
      <c r="AC253" s="19" t="s">
        <v>231</v>
      </c>
      <c r="AD253" s="19" t="s">
        <v>231</v>
      </c>
      <c r="AE253" s="19" t="s">
        <v>231</v>
      </c>
      <c r="AF253" s="19" t="s">
        <v>231</v>
      </c>
      <c r="AG253" s="19" t="s">
        <v>231</v>
      </c>
      <c r="AH253" s="19" t="s">
        <v>231</v>
      </c>
      <c r="AI253" s="19" t="s">
        <v>231</v>
      </c>
      <c r="AJ253" s="19"/>
    </row>
    <row r="254" spans="1:38" ht="15.75" thickBot="1">
      <c r="A254" s="49">
        <v>44237</v>
      </c>
      <c r="B254" s="41" t="s">
        <v>77</v>
      </c>
      <c r="D254" s="6">
        <v>44590</v>
      </c>
      <c r="E254">
        <v>700</v>
      </c>
      <c r="F254">
        <v>1.6666666666666666E-2</v>
      </c>
      <c r="G254" s="9" t="s">
        <v>474</v>
      </c>
      <c r="I254" s="5" t="s">
        <v>610</v>
      </c>
      <c r="J254" s="5" t="str">
        <f t="shared" si="21"/>
        <v>1C</v>
      </c>
      <c r="L254" s="19"/>
      <c r="M254" s="19"/>
      <c r="N254" s="19"/>
      <c r="O254" s="19"/>
      <c r="P254" s="19"/>
      <c r="Q254" s="19"/>
      <c r="R254" s="19"/>
      <c r="S254" s="19"/>
      <c r="T254" s="19"/>
      <c r="U254" s="19"/>
      <c r="V254" s="19" t="s">
        <v>231</v>
      </c>
      <c r="W254" s="19" t="s">
        <v>231</v>
      </c>
      <c r="X254" s="19" t="s">
        <v>231</v>
      </c>
      <c r="Y254" s="19" t="s">
        <v>231</v>
      </c>
      <c r="Z254" s="19" t="s">
        <v>231</v>
      </c>
      <c r="AA254" s="19" t="s">
        <v>231</v>
      </c>
      <c r="AB254" s="19" t="s">
        <v>231</v>
      </c>
      <c r="AC254" s="19" t="s">
        <v>231</v>
      </c>
      <c r="AD254" s="19" t="s">
        <v>231</v>
      </c>
      <c r="AE254" s="19" t="s">
        <v>231</v>
      </c>
      <c r="AF254" s="19" t="s">
        <v>231</v>
      </c>
      <c r="AG254" s="19" t="s">
        <v>231</v>
      </c>
      <c r="AH254" s="19" t="s">
        <v>231</v>
      </c>
      <c r="AI254" s="19" t="s">
        <v>231</v>
      </c>
      <c r="AJ254" s="19"/>
    </row>
    <row r="255" spans="1:38" ht="15.75" thickBot="1">
      <c r="A255" s="49">
        <v>44238</v>
      </c>
      <c r="B255" s="41" t="s">
        <v>77</v>
      </c>
      <c r="D255" s="6">
        <v>44590</v>
      </c>
      <c r="E255">
        <v>700</v>
      </c>
      <c r="F255">
        <v>2.7333333333333334</v>
      </c>
      <c r="G255" s="9" t="s">
        <v>475</v>
      </c>
      <c r="I255" s="5" t="s">
        <v>612</v>
      </c>
      <c r="J255" s="5" t="str">
        <f t="shared" si="21"/>
        <v>1W</v>
      </c>
      <c r="L255" s="19"/>
      <c r="M255" s="19"/>
      <c r="N255" s="19"/>
      <c r="O255" s="19"/>
      <c r="P255" s="19"/>
      <c r="Q255" s="19"/>
      <c r="R255" s="19"/>
      <c r="S255" s="19"/>
      <c r="T255" s="19"/>
      <c r="U255" s="19"/>
      <c r="V255" s="19" t="s">
        <v>231</v>
      </c>
      <c r="W255" s="19" t="s">
        <v>231</v>
      </c>
      <c r="X255" s="19" t="s">
        <v>231</v>
      </c>
      <c r="Y255" s="19" t="s">
        <v>231</v>
      </c>
      <c r="Z255" s="19" t="s">
        <v>231</v>
      </c>
      <c r="AA255" s="19" t="s">
        <v>231</v>
      </c>
      <c r="AB255" s="19" t="s">
        <v>231</v>
      </c>
      <c r="AC255" s="19" t="s">
        <v>231</v>
      </c>
      <c r="AD255" s="19" t="s">
        <v>231</v>
      </c>
      <c r="AE255" s="19" t="s">
        <v>231</v>
      </c>
      <c r="AF255" s="19" t="s">
        <v>231</v>
      </c>
      <c r="AG255" s="19" t="s">
        <v>231</v>
      </c>
      <c r="AH255" s="19" t="s">
        <v>231</v>
      </c>
      <c r="AI255" s="19" t="s">
        <v>231</v>
      </c>
      <c r="AJ255" s="19"/>
    </row>
    <row r="256" spans="1:38" ht="15.75" thickBot="1">
      <c r="A256" s="49">
        <v>44239</v>
      </c>
      <c r="B256" s="41" t="s">
        <v>77</v>
      </c>
      <c r="D256" s="6">
        <v>44590</v>
      </c>
      <c r="E256">
        <v>700</v>
      </c>
      <c r="F256">
        <v>2</v>
      </c>
      <c r="G256" s="9" t="s">
        <v>476</v>
      </c>
      <c r="I256" s="5" t="s">
        <v>610</v>
      </c>
      <c r="J256" s="5" t="str">
        <f t="shared" si="21"/>
        <v>1C</v>
      </c>
      <c r="L256" s="19"/>
      <c r="M256" s="19"/>
      <c r="N256" s="19"/>
      <c r="O256" s="19"/>
      <c r="P256" s="19"/>
      <c r="Q256" s="19"/>
      <c r="R256" s="19"/>
      <c r="S256" s="19"/>
      <c r="T256" s="19"/>
      <c r="U256" s="19"/>
      <c r="V256" s="19" t="s">
        <v>231</v>
      </c>
      <c r="W256" s="19" t="s">
        <v>231</v>
      </c>
      <c r="X256" s="19" t="s">
        <v>231</v>
      </c>
      <c r="Y256" s="19" t="s">
        <v>231</v>
      </c>
      <c r="Z256" s="19" t="s">
        <v>231</v>
      </c>
      <c r="AA256" s="19" t="s">
        <v>231</v>
      </c>
      <c r="AB256" s="19" t="s">
        <v>231</v>
      </c>
      <c r="AC256" s="19" t="s">
        <v>231</v>
      </c>
      <c r="AD256" s="19" t="s">
        <v>231</v>
      </c>
      <c r="AE256" s="19" t="s">
        <v>231</v>
      </c>
      <c r="AF256" s="19" t="s">
        <v>231</v>
      </c>
      <c r="AG256" s="19" t="s">
        <v>231</v>
      </c>
      <c r="AH256" s="19" t="s">
        <v>231</v>
      </c>
      <c r="AI256" s="19" t="s">
        <v>231</v>
      </c>
      <c r="AJ256" s="19"/>
    </row>
    <row r="257" spans="1:38" ht="15.75" thickBot="1">
      <c r="A257" s="49">
        <v>44240</v>
      </c>
      <c r="B257" s="41" t="s">
        <v>77</v>
      </c>
      <c r="D257" s="6">
        <v>44590</v>
      </c>
      <c r="E257">
        <v>700</v>
      </c>
      <c r="F257">
        <v>0.68333333333333335</v>
      </c>
      <c r="G257" s="9" t="s">
        <v>477</v>
      </c>
      <c r="I257" s="5" t="s">
        <v>610</v>
      </c>
      <c r="J257" s="5" t="str">
        <f t="shared" si="21"/>
        <v>1C</v>
      </c>
      <c r="L257" s="19"/>
      <c r="M257" s="19"/>
      <c r="N257" s="19"/>
      <c r="O257" s="19"/>
      <c r="P257" s="19"/>
      <c r="Q257" s="19"/>
      <c r="R257" s="19"/>
      <c r="S257" s="19"/>
      <c r="T257" s="19"/>
      <c r="U257" s="19"/>
      <c r="V257" s="19" t="s">
        <v>231</v>
      </c>
      <c r="W257" s="19" t="s">
        <v>231</v>
      </c>
      <c r="X257" s="19" t="s">
        <v>231</v>
      </c>
      <c r="Y257" s="19" t="s">
        <v>231</v>
      </c>
      <c r="Z257" s="19" t="s">
        <v>231</v>
      </c>
      <c r="AA257" s="19" t="s">
        <v>231</v>
      </c>
      <c r="AB257" s="19" t="s">
        <v>231</v>
      </c>
      <c r="AC257" s="19" t="s">
        <v>231</v>
      </c>
      <c r="AD257" s="19" t="s">
        <v>231</v>
      </c>
      <c r="AE257" s="19" t="s">
        <v>231</v>
      </c>
      <c r="AF257" s="19" t="s">
        <v>231</v>
      </c>
      <c r="AG257" s="19" t="s">
        <v>231</v>
      </c>
      <c r="AH257" s="19" t="s">
        <v>231</v>
      </c>
      <c r="AI257" s="19" t="s">
        <v>231</v>
      </c>
      <c r="AJ257" s="19"/>
    </row>
    <row r="258" spans="1:38" ht="15.75" thickBot="1">
      <c r="A258" s="49">
        <v>44242</v>
      </c>
      <c r="B258" s="41" t="s">
        <v>77</v>
      </c>
      <c r="D258" s="6">
        <v>44590</v>
      </c>
      <c r="E258">
        <v>700</v>
      </c>
      <c r="F258">
        <v>1.6</v>
      </c>
      <c r="G258" s="9" t="s">
        <v>478</v>
      </c>
      <c r="I258" s="5" t="s">
        <v>610</v>
      </c>
      <c r="J258" s="5" t="str">
        <f t="shared" si="21"/>
        <v>1C</v>
      </c>
      <c r="L258" s="19"/>
      <c r="M258" s="19"/>
      <c r="N258" s="19"/>
      <c r="O258" s="19"/>
      <c r="P258" s="19"/>
      <c r="Q258" s="19"/>
      <c r="R258" s="19"/>
      <c r="S258" s="19"/>
      <c r="T258" s="19"/>
      <c r="U258" s="19"/>
      <c r="V258" s="19" t="s">
        <v>231</v>
      </c>
      <c r="W258" s="19" t="s">
        <v>231</v>
      </c>
      <c r="X258" s="19" t="s">
        <v>231</v>
      </c>
      <c r="Y258" s="19" t="s">
        <v>231</v>
      </c>
      <c r="Z258" s="19" t="s">
        <v>231</v>
      </c>
      <c r="AA258" s="19" t="s">
        <v>231</v>
      </c>
      <c r="AB258" s="19" t="s">
        <v>231</v>
      </c>
      <c r="AC258" s="19" t="s">
        <v>231</v>
      </c>
      <c r="AD258" s="19" t="s">
        <v>231</v>
      </c>
      <c r="AE258" s="19" t="s">
        <v>231</v>
      </c>
      <c r="AF258" s="19" t="s">
        <v>231</v>
      </c>
      <c r="AG258" s="19" t="s">
        <v>231</v>
      </c>
      <c r="AH258" s="19" t="s">
        <v>231</v>
      </c>
      <c r="AI258" s="19" t="s">
        <v>231</v>
      </c>
      <c r="AJ258" s="19"/>
    </row>
    <row r="259" spans="1:38" ht="15.75" thickBot="1">
      <c r="A259" s="49">
        <v>44243</v>
      </c>
      <c r="B259" s="41" t="s">
        <v>77</v>
      </c>
      <c r="D259" s="6">
        <v>44590</v>
      </c>
      <c r="E259">
        <v>700</v>
      </c>
      <c r="F259">
        <v>0.35</v>
      </c>
      <c r="G259" s="9" t="s">
        <v>479</v>
      </c>
      <c r="I259" s="5" t="s">
        <v>610</v>
      </c>
      <c r="J259" s="5" t="str">
        <f t="shared" si="21"/>
        <v>1C</v>
      </c>
      <c r="L259" s="19"/>
      <c r="M259" s="19"/>
      <c r="N259" s="19"/>
      <c r="O259" s="19"/>
      <c r="P259" s="19"/>
      <c r="Q259" s="19"/>
      <c r="R259" s="19"/>
      <c r="S259" s="19"/>
      <c r="T259" s="19"/>
      <c r="U259" s="19"/>
      <c r="V259" s="19" t="s">
        <v>231</v>
      </c>
      <c r="W259" s="19" t="s">
        <v>231</v>
      </c>
      <c r="X259" s="19" t="s">
        <v>231</v>
      </c>
      <c r="Y259" s="19" t="s">
        <v>231</v>
      </c>
      <c r="Z259" s="19" t="s">
        <v>231</v>
      </c>
      <c r="AA259" s="19" t="s">
        <v>231</v>
      </c>
      <c r="AB259" s="19" t="s">
        <v>231</v>
      </c>
      <c r="AC259" s="19" t="s">
        <v>231</v>
      </c>
      <c r="AD259" s="19" t="s">
        <v>231</v>
      </c>
      <c r="AE259" s="19" t="s">
        <v>231</v>
      </c>
      <c r="AF259" s="19" t="s">
        <v>231</v>
      </c>
      <c r="AG259" s="19" t="s">
        <v>231</v>
      </c>
      <c r="AH259" s="19" t="s">
        <v>231</v>
      </c>
      <c r="AI259" s="19" t="s">
        <v>231</v>
      </c>
      <c r="AJ259" s="19"/>
    </row>
    <row r="260" spans="1:38" ht="15.75" thickBot="1">
      <c r="A260" s="49">
        <v>44244</v>
      </c>
      <c r="B260" s="41" t="s">
        <v>77</v>
      </c>
      <c r="D260" s="6">
        <v>44590</v>
      </c>
      <c r="E260">
        <v>700</v>
      </c>
      <c r="F260">
        <v>1.7333333333333334</v>
      </c>
      <c r="G260" s="9" t="s">
        <v>480</v>
      </c>
      <c r="I260" s="5" t="s">
        <v>610</v>
      </c>
      <c r="J260" s="5" t="str">
        <f t="shared" si="21"/>
        <v>1C</v>
      </c>
      <c r="L260" s="19"/>
      <c r="M260" s="19"/>
      <c r="N260" s="19"/>
      <c r="O260" s="19"/>
      <c r="P260" s="19"/>
      <c r="Q260" s="19"/>
      <c r="R260" s="19"/>
      <c r="S260" s="19"/>
      <c r="T260" s="19"/>
      <c r="U260" s="19"/>
      <c r="V260" s="19" t="s">
        <v>231</v>
      </c>
      <c r="W260" s="19" t="s">
        <v>231</v>
      </c>
      <c r="X260" s="19" t="s">
        <v>231</v>
      </c>
      <c r="Y260" s="19" t="s">
        <v>231</v>
      </c>
      <c r="Z260" s="19" t="s">
        <v>231</v>
      </c>
      <c r="AA260" s="19" t="s">
        <v>231</v>
      </c>
      <c r="AB260" s="19" t="s">
        <v>231</v>
      </c>
      <c r="AC260" s="19" t="s">
        <v>231</v>
      </c>
      <c r="AD260" s="19" t="s">
        <v>231</v>
      </c>
      <c r="AE260" s="19" t="s">
        <v>231</v>
      </c>
      <c r="AF260" s="19" t="s">
        <v>231</v>
      </c>
      <c r="AG260" s="19" t="s">
        <v>231</v>
      </c>
      <c r="AH260" s="19" t="s">
        <v>231</v>
      </c>
      <c r="AI260" s="19" t="s">
        <v>231</v>
      </c>
      <c r="AJ260" s="19"/>
    </row>
    <row r="261" spans="1:38" ht="15.75" thickBot="1">
      <c r="A261" s="49">
        <v>44245</v>
      </c>
      <c r="B261" s="41" t="s">
        <v>77</v>
      </c>
      <c r="D261" s="6">
        <v>44590</v>
      </c>
      <c r="E261">
        <v>700</v>
      </c>
      <c r="F261">
        <v>0.73333333333333328</v>
      </c>
      <c r="G261" s="9" t="s">
        <v>481</v>
      </c>
      <c r="I261" s="5" t="s">
        <v>612</v>
      </c>
      <c r="J261" s="5" t="str">
        <f t="shared" si="21"/>
        <v>1W</v>
      </c>
      <c r="L261" s="19"/>
      <c r="M261" s="19"/>
      <c r="N261" s="19"/>
      <c r="O261" s="19"/>
      <c r="P261" s="19"/>
      <c r="Q261" s="19"/>
      <c r="R261" s="19"/>
      <c r="S261" s="19"/>
      <c r="T261" s="19"/>
      <c r="U261" s="19"/>
      <c r="V261" s="19" t="s">
        <v>231</v>
      </c>
      <c r="W261" s="19" t="s">
        <v>231</v>
      </c>
      <c r="X261" s="19" t="s">
        <v>231</v>
      </c>
      <c r="Y261" s="19" t="s">
        <v>231</v>
      </c>
      <c r="Z261" s="19" t="s">
        <v>231</v>
      </c>
      <c r="AA261" s="19" t="s">
        <v>231</v>
      </c>
      <c r="AB261" s="19" t="s">
        <v>231</v>
      </c>
      <c r="AC261" s="19" t="s">
        <v>231</v>
      </c>
      <c r="AD261" s="19" t="s">
        <v>231</v>
      </c>
      <c r="AE261" s="19" t="s">
        <v>231</v>
      </c>
      <c r="AF261" s="19" t="s">
        <v>231</v>
      </c>
      <c r="AG261" s="19" t="s">
        <v>231</v>
      </c>
      <c r="AH261" s="19" t="s">
        <v>231</v>
      </c>
      <c r="AI261" s="19" t="s">
        <v>231</v>
      </c>
      <c r="AJ261" s="19"/>
    </row>
    <row r="262" spans="1:38" ht="15.75" thickBot="1">
      <c r="A262" s="49">
        <v>44246</v>
      </c>
      <c r="B262" s="41" t="s">
        <v>77</v>
      </c>
      <c r="D262" s="6">
        <v>44590</v>
      </c>
      <c r="E262">
        <v>700</v>
      </c>
      <c r="F262">
        <v>3.5833333333333335</v>
      </c>
      <c r="G262" s="9" t="s">
        <v>482</v>
      </c>
      <c r="I262" s="5" t="s">
        <v>610</v>
      </c>
      <c r="J262" s="5" t="str">
        <f t="shared" si="21"/>
        <v>1C</v>
      </c>
      <c r="L262" s="19"/>
      <c r="M262" s="19"/>
      <c r="N262" s="19"/>
      <c r="O262" s="19"/>
      <c r="P262" s="19"/>
      <c r="Q262" s="19"/>
      <c r="R262" s="19"/>
      <c r="S262" s="19"/>
      <c r="T262" s="19"/>
      <c r="U262" s="19"/>
      <c r="V262" s="19" t="s">
        <v>231</v>
      </c>
      <c r="W262" s="19" t="s">
        <v>231</v>
      </c>
      <c r="X262" s="19" t="s">
        <v>231</v>
      </c>
      <c r="Y262" s="19" t="s">
        <v>231</v>
      </c>
      <c r="Z262" s="19" t="s">
        <v>231</v>
      </c>
      <c r="AA262" s="19" t="s">
        <v>231</v>
      </c>
      <c r="AB262" s="19" t="s">
        <v>231</v>
      </c>
      <c r="AC262" s="19" t="s">
        <v>231</v>
      </c>
      <c r="AD262" s="19" t="s">
        <v>231</v>
      </c>
      <c r="AE262" s="19" t="s">
        <v>231</v>
      </c>
      <c r="AF262" s="19" t="s">
        <v>231</v>
      </c>
      <c r="AG262" s="19" t="s">
        <v>231</v>
      </c>
      <c r="AH262" s="19" t="s">
        <v>231</v>
      </c>
      <c r="AI262" s="19" t="s">
        <v>231</v>
      </c>
      <c r="AJ262" s="19"/>
    </row>
    <row r="263" spans="1:38" ht="15.75" thickBot="1">
      <c r="A263" s="49">
        <v>44247</v>
      </c>
      <c r="B263" s="41" t="s">
        <v>77</v>
      </c>
      <c r="D263" s="6">
        <v>44590</v>
      </c>
      <c r="E263">
        <v>700</v>
      </c>
      <c r="F263">
        <v>1.75</v>
      </c>
      <c r="G263" s="9" t="s">
        <v>483</v>
      </c>
      <c r="I263" s="5" t="s">
        <v>612</v>
      </c>
      <c r="J263" s="5" t="str">
        <f t="shared" si="21"/>
        <v>1W</v>
      </c>
      <c r="L263" s="19"/>
      <c r="M263" s="19"/>
      <c r="N263" s="19"/>
      <c r="O263" s="19"/>
      <c r="P263" s="19"/>
      <c r="Q263" s="19"/>
      <c r="R263" s="19"/>
      <c r="S263" s="19"/>
      <c r="T263" s="19"/>
      <c r="U263" s="19"/>
      <c r="V263" s="19" t="s">
        <v>231</v>
      </c>
      <c r="W263" s="19" t="s">
        <v>231</v>
      </c>
      <c r="X263" s="19" t="s">
        <v>231</v>
      </c>
      <c r="Y263" s="19" t="s">
        <v>231</v>
      </c>
      <c r="Z263" s="19" t="s">
        <v>231</v>
      </c>
      <c r="AA263" s="19" t="s">
        <v>231</v>
      </c>
      <c r="AB263" s="19" t="s">
        <v>231</v>
      </c>
      <c r="AC263" s="19" t="s">
        <v>231</v>
      </c>
      <c r="AD263" s="19" t="s">
        <v>231</v>
      </c>
      <c r="AE263" s="19" t="s">
        <v>231</v>
      </c>
      <c r="AF263" s="19" t="s">
        <v>231</v>
      </c>
      <c r="AG263" s="19" t="s">
        <v>231</v>
      </c>
      <c r="AH263" s="19" t="s">
        <v>231</v>
      </c>
      <c r="AI263" s="19" t="s">
        <v>231</v>
      </c>
      <c r="AJ263" s="19"/>
    </row>
    <row r="264" spans="1:38" ht="15.75" thickBot="1">
      <c r="A264" s="49">
        <v>44249</v>
      </c>
      <c r="B264" s="41" t="s">
        <v>77</v>
      </c>
      <c r="D264" s="6">
        <v>44590</v>
      </c>
      <c r="E264">
        <v>700</v>
      </c>
      <c r="F264">
        <v>6.85</v>
      </c>
      <c r="G264" s="9" t="s">
        <v>484</v>
      </c>
      <c r="I264" s="5" t="s">
        <v>610</v>
      </c>
      <c r="J264" s="5" t="str">
        <f t="shared" si="21"/>
        <v>1C</v>
      </c>
      <c r="L264" s="19"/>
      <c r="M264" s="19"/>
      <c r="N264" s="19"/>
      <c r="O264" s="19"/>
      <c r="P264" s="19"/>
      <c r="Q264" s="19"/>
      <c r="R264" s="19"/>
      <c r="S264" s="19"/>
      <c r="T264" s="19"/>
      <c r="U264" s="19"/>
      <c r="V264" s="19" t="s">
        <v>231</v>
      </c>
      <c r="W264" s="19" t="s">
        <v>231</v>
      </c>
      <c r="X264" s="19" t="s">
        <v>231</v>
      </c>
      <c r="Y264" s="19" t="s">
        <v>231</v>
      </c>
      <c r="Z264" s="19" t="s">
        <v>231</v>
      </c>
      <c r="AA264" s="19" t="s">
        <v>231</v>
      </c>
      <c r="AB264" s="19" t="s">
        <v>231</v>
      </c>
      <c r="AC264" s="19" t="s">
        <v>231</v>
      </c>
      <c r="AD264" s="19" t="s">
        <v>231</v>
      </c>
      <c r="AE264" s="19" t="s">
        <v>231</v>
      </c>
      <c r="AF264" s="19" t="s">
        <v>231</v>
      </c>
      <c r="AG264" s="19" t="s">
        <v>231</v>
      </c>
      <c r="AH264" s="19" t="s">
        <v>231</v>
      </c>
      <c r="AI264" s="19" t="s">
        <v>231</v>
      </c>
      <c r="AJ264" s="19"/>
    </row>
    <row r="265" spans="1:38" ht="15.75" thickBot="1">
      <c r="A265" s="49">
        <v>44250</v>
      </c>
      <c r="B265" s="41" t="s">
        <v>77</v>
      </c>
      <c r="D265" s="6">
        <v>44590</v>
      </c>
      <c r="E265">
        <v>700</v>
      </c>
      <c r="F265">
        <v>4.2666666666666666</v>
      </c>
      <c r="G265" s="9" t="s">
        <v>485</v>
      </c>
      <c r="I265" s="5" t="s">
        <v>612</v>
      </c>
      <c r="J265" s="5" t="str">
        <f t="shared" si="21"/>
        <v>1W</v>
      </c>
      <c r="L265" s="19"/>
      <c r="M265" s="19"/>
      <c r="N265" s="19"/>
      <c r="O265" s="19"/>
      <c r="P265" s="19"/>
      <c r="Q265" s="19"/>
      <c r="R265" s="19"/>
      <c r="S265" s="19"/>
      <c r="T265" s="19"/>
      <c r="U265" s="19"/>
      <c r="V265" s="19" t="s">
        <v>231</v>
      </c>
      <c r="W265" s="19" t="s">
        <v>231</v>
      </c>
      <c r="X265" s="19" t="s">
        <v>231</v>
      </c>
      <c r="Y265" s="19" t="s">
        <v>231</v>
      </c>
      <c r="Z265" s="19" t="s">
        <v>231</v>
      </c>
      <c r="AA265" s="19" t="s">
        <v>231</v>
      </c>
      <c r="AB265" s="19" t="s">
        <v>231</v>
      </c>
      <c r="AC265" s="19" t="s">
        <v>231</v>
      </c>
      <c r="AD265" s="19" t="s">
        <v>231</v>
      </c>
      <c r="AE265" s="19" t="s">
        <v>231</v>
      </c>
      <c r="AF265" s="19" t="s">
        <v>231</v>
      </c>
      <c r="AG265" s="19" t="s">
        <v>231</v>
      </c>
      <c r="AH265" s="19" t="s">
        <v>231</v>
      </c>
      <c r="AI265" s="19" t="s">
        <v>231</v>
      </c>
      <c r="AJ265" s="19"/>
    </row>
    <row r="266" spans="1:38" ht="15.75" thickBot="1">
      <c r="A266" s="49">
        <v>44251</v>
      </c>
      <c r="B266" s="41" t="s">
        <v>77</v>
      </c>
      <c r="D266" s="6">
        <v>44590</v>
      </c>
      <c r="E266">
        <v>700</v>
      </c>
      <c r="F266">
        <f>4+16/60</f>
        <v>4.2666666666666666</v>
      </c>
      <c r="G266" s="9" t="s">
        <v>486</v>
      </c>
      <c r="I266" s="5" t="s">
        <v>612</v>
      </c>
      <c r="J266" s="5" t="str">
        <f t="shared" si="21"/>
        <v>1W</v>
      </c>
      <c r="L266" s="19"/>
      <c r="M266" s="19"/>
      <c r="N266" s="19"/>
      <c r="O266" s="19"/>
      <c r="P266" s="19"/>
      <c r="Q266" s="19"/>
      <c r="R266" s="19"/>
      <c r="S266" s="19"/>
      <c r="T266" s="19"/>
      <c r="U266" s="19"/>
      <c r="V266" s="19" t="s">
        <v>231</v>
      </c>
      <c r="W266" s="19" t="s">
        <v>231</v>
      </c>
      <c r="X266" s="19" t="s">
        <v>231</v>
      </c>
      <c r="Y266" s="19" t="s">
        <v>231</v>
      </c>
      <c r="Z266" s="19" t="s">
        <v>231</v>
      </c>
      <c r="AA266" s="19" t="s">
        <v>231</v>
      </c>
      <c r="AB266" s="19" t="s">
        <v>231</v>
      </c>
      <c r="AC266" s="19" t="s">
        <v>231</v>
      </c>
      <c r="AD266" s="19" t="s">
        <v>231</v>
      </c>
      <c r="AE266" s="19" t="s">
        <v>231</v>
      </c>
      <c r="AF266" s="19" t="s">
        <v>231</v>
      </c>
      <c r="AG266" s="19" t="s">
        <v>231</v>
      </c>
      <c r="AH266" s="19" t="s">
        <v>231</v>
      </c>
      <c r="AI266" s="19" t="s">
        <v>231</v>
      </c>
      <c r="AJ266" s="19"/>
    </row>
    <row r="267" spans="1:38" ht="15.75" thickBot="1">
      <c r="A267" s="49">
        <v>44253</v>
      </c>
      <c r="B267" s="41" t="s">
        <v>77</v>
      </c>
      <c r="C267" t="s">
        <v>598</v>
      </c>
      <c r="D267" s="6">
        <v>44594</v>
      </c>
      <c r="E267">
        <v>700</v>
      </c>
      <c r="F267">
        <v>3.15</v>
      </c>
      <c r="G267" s="9" t="s">
        <v>493</v>
      </c>
      <c r="I267" s="5" t="s">
        <v>612</v>
      </c>
      <c r="J267" s="5" t="str">
        <f t="shared" si="21"/>
        <v>1W</v>
      </c>
      <c r="L267" s="19"/>
      <c r="M267" s="19"/>
      <c r="N267" s="19"/>
      <c r="O267" s="19"/>
      <c r="P267" s="19"/>
      <c r="Q267" s="19"/>
      <c r="R267" s="19"/>
      <c r="S267" s="19"/>
      <c r="T267" s="19"/>
      <c r="U267" s="19"/>
      <c r="V267" s="19"/>
      <c r="W267" s="19"/>
      <c r="X267" s="19"/>
      <c r="Y267" s="19"/>
      <c r="Z267" s="19"/>
      <c r="AA267" s="19"/>
      <c r="AB267" s="19"/>
      <c r="AC267" s="19"/>
      <c r="AD267" s="19"/>
      <c r="AE267" s="19"/>
      <c r="AF267" s="19"/>
      <c r="AG267" s="19"/>
      <c r="AH267" s="19"/>
      <c r="AI267" s="19" t="s">
        <v>227</v>
      </c>
      <c r="AJ267" s="19"/>
      <c r="AK267" t="s">
        <v>503</v>
      </c>
      <c r="AL267" s="105" t="s">
        <v>504</v>
      </c>
    </row>
    <row r="268" spans="1:38" ht="15.75" thickBot="1">
      <c r="A268" s="49">
        <v>44254</v>
      </c>
      <c r="B268" s="41" t="s">
        <v>77</v>
      </c>
      <c r="C268" t="s">
        <v>178</v>
      </c>
      <c r="D268" s="6">
        <v>44594</v>
      </c>
      <c r="E268">
        <v>700</v>
      </c>
      <c r="F268">
        <v>1.9833333333333334</v>
      </c>
      <c r="G268" s="9" t="s">
        <v>494</v>
      </c>
      <c r="I268" s="5" t="s">
        <v>610</v>
      </c>
      <c r="J268" s="5" t="str">
        <f t="shared" si="21"/>
        <v>1C</v>
      </c>
      <c r="L268" s="19"/>
      <c r="M268" s="19"/>
      <c r="N268" s="19"/>
      <c r="O268" s="19"/>
      <c r="P268" s="19"/>
      <c r="Q268" s="19"/>
      <c r="R268" s="19"/>
      <c r="S268" s="19"/>
      <c r="T268" s="19"/>
      <c r="U268" s="19"/>
      <c r="V268" s="19"/>
      <c r="W268" s="19"/>
      <c r="X268" s="19"/>
      <c r="Y268" s="19"/>
      <c r="Z268" s="19"/>
      <c r="AA268" s="19"/>
      <c r="AB268" s="19"/>
      <c r="AC268" s="19"/>
      <c r="AD268" s="19"/>
      <c r="AE268" s="19"/>
      <c r="AF268" s="19"/>
      <c r="AG268" s="19"/>
      <c r="AH268" s="19"/>
      <c r="AI268" s="19"/>
      <c r="AJ268" s="19"/>
    </row>
    <row r="269" spans="1:38">
      <c r="A269" s="48"/>
      <c r="C269" t="s">
        <v>491</v>
      </c>
      <c r="D269" s="6">
        <v>44594</v>
      </c>
      <c r="E269">
        <v>700</v>
      </c>
      <c r="F269">
        <v>1.5833333333333335</v>
      </c>
      <c r="G269" s="9" t="s">
        <v>495</v>
      </c>
      <c r="I269" s="5" t="s">
        <v>610</v>
      </c>
      <c r="J269" s="5" t="str">
        <f t="shared" si="21"/>
        <v>1C</v>
      </c>
      <c r="L269" s="19"/>
      <c r="M269" s="19"/>
      <c r="N269" s="19"/>
      <c r="O269" s="19"/>
      <c r="P269" s="19"/>
      <c r="Q269" s="19"/>
      <c r="R269" s="19"/>
      <c r="S269" s="19"/>
      <c r="T269" s="19"/>
      <c r="U269" s="19"/>
      <c r="V269" s="19"/>
      <c r="W269" s="19"/>
      <c r="X269" s="19"/>
      <c r="Y269" s="19"/>
      <c r="Z269" s="19"/>
      <c r="AA269" s="19"/>
      <c r="AB269" s="19"/>
      <c r="AC269" s="19"/>
      <c r="AD269" s="19"/>
      <c r="AE269" s="19"/>
      <c r="AF269" s="19"/>
      <c r="AG269" s="19"/>
      <c r="AH269" s="19"/>
      <c r="AI269" s="19"/>
      <c r="AJ269" s="19"/>
    </row>
    <row r="270" spans="1:38">
      <c r="A270" s="48"/>
      <c r="C270" t="s">
        <v>592</v>
      </c>
      <c r="D270" s="6">
        <v>44594</v>
      </c>
      <c r="E270">
        <v>700</v>
      </c>
      <c r="F270">
        <v>3.7166666666666668</v>
      </c>
      <c r="G270" s="9" t="s">
        <v>496</v>
      </c>
      <c r="I270" s="5" t="s">
        <v>610</v>
      </c>
      <c r="J270" s="5" t="str">
        <f t="shared" si="21"/>
        <v>1C</v>
      </c>
      <c r="L270" s="19"/>
      <c r="M270" s="19"/>
      <c r="N270" s="19"/>
      <c r="O270" s="19"/>
      <c r="P270" s="19"/>
      <c r="Q270" s="19"/>
      <c r="R270" s="19"/>
      <c r="S270" s="19"/>
      <c r="T270" s="19"/>
      <c r="U270" s="19"/>
      <c r="V270" s="19"/>
      <c r="W270" s="19"/>
      <c r="X270" s="19"/>
      <c r="Y270" s="19"/>
      <c r="Z270" s="19"/>
      <c r="AA270" s="19"/>
      <c r="AB270" s="19"/>
      <c r="AC270" s="19"/>
      <c r="AD270" s="19"/>
      <c r="AE270" s="19"/>
      <c r="AF270" s="19"/>
      <c r="AG270" s="19"/>
      <c r="AH270" s="19"/>
      <c r="AI270" s="19"/>
      <c r="AJ270" s="19"/>
    </row>
    <row r="271" spans="1:38" ht="15.75" thickBot="1">
      <c r="A271" s="48"/>
      <c r="C271" t="s">
        <v>492</v>
      </c>
      <c r="D271" s="6">
        <v>44594</v>
      </c>
      <c r="E271">
        <v>700</v>
      </c>
      <c r="F271">
        <v>3.45</v>
      </c>
      <c r="G271" s="9" t="s">
        <v>497</v>
      </c>
      <c r="I271" s="5" t="s">
        <v>612</v>
      </c>
      <c r="J271" s="5" t="str">
        <f t="shared" si="21"/>
        <v>1W</v>
      </c>
      <c r="L271" s="19"/>
      <c r="M271" s="19"/>
      <c r="N271" s="19"/>
      <c r="O271" s="19"/>
      <c r="P271" s="19"/>
      <c r="Q271" s="19"/>
      <c r="R271" s="19"/>
      <c r="S271" s="19"/>
      <c r="T271" s="19"/>
      <c r="U271" s="19"/>
      <c r="V271" s="19"/>
      <c r="W271" s="19"/>
      <c r="X271" s="19"/>
      <c r="Y271" s="19"/>
      <c r="Z271" s="19"/>
      <c r="AA271" s="19"/>
      <c r="AB271" s="19"/>
      <c r="AC271" s="19"/>
      <c r="AD271" s="19"/>
      <c r="AE271" s="19"/>
      <c r="AF271" s="19"/>
      <c r="AG271" s="19"/>
      <c r="AH271" s="19"/>
      <c r="AI271" s="19" t="s">
        <v>231</v>
      </c>
      <c r="AJ271" s="19"/>
      <c r="AK271" t="s">
        <v>505</v>
      </c>
      <c r="AL271" s="105" t="s">
        <v>506</v>
      </c>
    </row>
    <row r="272" spans="1:38" ht="36.75" thickBot="1">
      <c r="A272" s="54" t="s">
        <v>91</v>
      </c>
      <c r="B272" s="55"/>
      <c r="C272" t="s">
        <v>592</v>
      </c>
      <c r="D272" s="6">
        <v>44594</v>
      </c>
      <c r="E272">
        <v>700</v>
      </c>
      <c r="F272">
        <v>2.0666666666666669</v>
      </c>
      <c r="G272" s="9" t="s">
        <v>498</v>
      </c>
      <c r="I272" s="5" t="s">
        <v>610</v>
      </c>
      <c r="J272" s="5" t="str">
        <f t="shared" si="21"/>
        <v>1C</v>
      </c>
      <c r="L272" s="19"/>
      <c r="M272" s="19"/>
      <c r="N272" s="19"/>
      <c r="O272" s="19"/>
      <c r="P272" s="19"/>
      <c r="Q272" s="19"/>
      <c r="R272" s="19"/>
      <c r="S272" s="19"/>
      <c r="T272" s="19"/>
      <c r="U272" s="19"/>
      <c r="V272" s="19"/>
      <c r="W272" s="19"/>
      <c r="X272" s="19"/>
      <c r="Y272" s="19"/>
      <c r="Z272" s="19"/>
      <c r="AA272" s="19"/>
      <c r="AB272" s="19"/>
      <c r="AC272" s="19"/>
      <c r="AD272" s="19"/>
      <c r="AE272" s="19"/>
      <c r="AF272" s="19"/>
      <c r="AG272" s="19"/>
      <c r="AH272" s="19"/>
      <c r="AI272" s="19"/>
      <c r="AJ272" s="19"/>
    </row>
    <row r="273" spans="1:39" ht="15.75" thickBot="1">
      <c r="A273" s="39" t="s">
        <v>16</v>
      </c>
      <c r="B273" s="39" t="s">
        <v>75</v>
      </c>
      <c r="C273" t="s">
        <v>178</v>
      </c>
      <c r="D273" s="6">
        <v>44594</v>
      </c>
      <c r="E273">
        <v>700</v>
      </c>
      <c r="F273">
        <v>1.95</v>
      </c>
      <c r="G273" s="9" t="s">
        <v>499</v>
      </c>
      <c r="I273" s="5" t="s">
        <v>610</v>
      </c>
      <c r="J273" s="5" t="str">
        <f t="shared" si="21"/>
        <v>1C</v>
      </c>
      <c r="L273" s="19"/>
      <c r="M273" s="19"/>
      <c r="N273" s="19"/>
      <c r="O273" s="19"/>
      <c r="P273" s="19"/>
      <c r="Q273" s="19"/>
      <c r="R273" s="19"/>
      <c r="S273" s="19"/>
      <c r="T273" s="19"/>
      <c r="U273" s="19"/>
      <c r="V273" s="19"/>
      <c r="W273" s="19"/>
      <c r="X273" s="19"/>
      <c r="Y273" s="19"/>
      <c r="Z273" s="19"/>
      <c r="AA273" s="19"/>
      <c r="AB273" s="19"/>
      <c r="AC273" s="19"/>
      <c r="AD273" s="19"/>
      <c r="AE273" s="19"/>
      <c r="AF273" s="19"/>
      <c r="AG273" s="19"/>
      <c r="AH273" s="19"/>
      <c r="AI273" s="19"/>
      <c r="AJ273" s="19"/>
    </row>
    <row r="274" spans="1:39" ht="15.75" thickBot="1">
      <c r="A274" s="49">
        <v>44197</v>
      </c>
      <c r="B274" s="41" t="s">
        <v>77</v>
      </c>
      <c r="C274" t="s">
        <v>593</v>
      </c>
      <c r="D274" s="6">
        <v>44594</v>
      </c>
      <c r="E274">
        <v>700</v>
      </c>
      <c r="F274">
        <v>1.0333333333333334</v>
      </c>
      <c r="G274" s="9" t="s">
        <v>500</v>
      </c>
      <c r="I274" s="5" t="s">
        <v>610</v>
      </c>
      <c r="J274" s="5" t="str">
        <f t="shared" si="21"/>
        <v>1C</v>
      </c>
      <c r="L274" s="19"/>
      <c r="M274" s="19"/>
      <c r="N274" s="19"/>
      <c r="O274" s="19"/>
      <c r="P274" s="19"/>
      <c r="Q274" s="19"/>
      <c r="R274" s="19"/>
      <c r="S274" s="19"/>
      <c r="T274" s="19"/>
      <c r="U274" s="19"/>
      <c r="V274" s="19"/>
      <c r="W274" s="19"/>
      <c r="X274" s="19"/>
      <c r="Y274" s="19"/>
      <c r="Z274" s="19"/>
      <c r="AA274" s="19"/>
      <c r="AB274" s="19"/>
      <c r="AC274" s="19"/>
      <c r="AD274" s="19"/>
      <c r="AE274" s="19"/>
      <c r="AF274" s="19"/>
      <c r="AG274" s="19"/>
      <c r="AH274" s="19"/>
      <c r="AI274" s="19"/>
      <c r="AJ274" s="19"/>
    </row>
    <row r="275" spans="1:39" ht="15.75" thickBot="1">
      <c r="A275" s="49">
        <v>44198</v>
      </c>
      <c r="B275" s="41" t="s">
        <v>77</v>
      </c>
      <c r="C275" t="s">
        <v>599</v>
      </c>
      <c r="D275" s="6">
        <v>44594</v>
      </c>
      <c r="E275">
        <v>700</v>
      </c>
      <c r="F275">
        <v>4.8499999999999996</v>
      </c>
      <c r="G275" s="9" t="s">
        <v>501</v>
      </c>
      <c r="I275" s="5" t="s">
        <v>612</v>
      </c>
      <c r="J275" s="5" t="str">
        <f t="shared" ref="J275:J334" si="22">"1"&amp;I275</f>
        <v>1W</v>
      </c>
      <c r="L275" s="19"/>
      <c r="M275" s="19"/>
      <c r="N275" s="19"/>
      <c r="O275" s="19"/>
      <c r="P275" s="19"/>
      <c r="Q275" s="19"/>
      <c r="R275" s="19"/>
      <c r="S275" s="19"/>
      <c r="T275" s="19"/>
      <c r="U275" s="19"/>
      <c r="V275" s="19"/>
      <c r="W275" s="19"/>
      <c r="X275" s="19"/>
      <c r="Y275" s="19"/>
      <c r="Z275" s="19"/>
      <c r="AA275" s="19"/>
      <c r="AB275" s="19"/>
      <c r="AC275" s="19"/>
      <c r="AD275" s="19"/>
      <c r="AE275" s="19"/>
      <c r="AF275" s="19"/>
      <c r="AG275" s="19"/>
      <c r="AH275" s="19"/>
      <c r="AI275" s="19" t="s">
        <v>231</v>
      </c>
      <c r="AJ275" s="19"/>
      <c r="AL275" s="105" t="s">
        <v>507</v>
      </c>
    </row>
    <row r="276" spans="1:39" ht="15.75" thickBot="1">
      <c r="A276" s="49">
        <v>44200</v>
      </c>
      <c r="B276" s="41" t="s">
        <v>77</v>
      </c>
      <c r="C276" t="s">
        <v>600</v>
      </c>
      <c r="D276" s="6">
        <v>44594</v>
      </c>
      <c r="E276">
        <v>700</v>
      </c>
      <c r="F276">
        <v>2.1333333333333333</v>
      </c>
      <c r="G276" s="9" t="s">
        <v>502</v>
      </c>
      <c r="I276" s="5" t="s">
        <v>610</v>
      </c>
      <c r="J276" s="5" t="str">
        <f t="shared" si="22"/>
        <v>1C</v>
      </c>
      <c r="L276" s="19"/>
      <c r="M276" s="19"/>
      <c r="N276" s="19"/>
      <c r="O276" s="19"/>
      <c r="P276" s="19"/>
      <c r="Q276" s="19"/>
      <c r="R276" s="19"/>
      <c r="S276" s="19"/>
      <c r="T276" s="19"/>
      <c r="U276" s="19"/>
      <c r="V276" s="19"/>
      <c r="W276" s="19"/>
      <c r="X276" s="19"/>
      <c r="Y276" s="19"/>
      <c r="Z276" s="19"/>
      <c r="AA276" s="19"/>
      <c r="AB276" s="19"/>
      <c r="AC276" s="19"/>
      <c r="AD276" s="19"/>
      <c r="AE276" s="19"/>
      <c r="AF276" s="19"/>
      <c r="AG276" s="19"/>
      <c r="AH276" s="19"/>
      <c r="AI276" s="19"/>
      <c r="AJ276" s="19"/>
    </row>
    <row r="277" spans="1:39" ht="15.75" thickBot="1">
      <c r="A277" s="49">
        <v>44201</v>
      </c>
      <c r="B277" s="41" t="s">
        <v>77</v>
      </c>
      <c r="C277" t="s">
        <v>517</v>
      </c>
      <c r="D277" s="6">
        <v>44595</v>
      </c>
      <c r="E277">
        <v>700</v>
      </c>
      <c r="F277">
        <v>1.7166666666666668</v>
      </c>
      <c r="G277" s="9" t="s">
        <v>508</v>
      </c>
      <c r="I277" s="5" t="s">
        <v>610</v>
      </c>
      <c r="J277" s="5" t="str">
        <f t="shared" si="22"/>
        <v>1C</v>
      </c>
      <c r="L277" s="19"/>
      <c r="M277" s="19"/>
      <c r="N277" s="19"/>
      <c r="O277" s="19"/>
      <c r="P277" s="19"/>
      <c r="Q277" s="19"/>
      <c r="R277" s="19"/>
      <c r="S277" s="19"/>
      <c r="T277" s="19"/>
      <c r="U277" s="19"/>
      <c r="V277" s="19"/>
      <c r="W277" s="19"/>
      <c r="X277" s="19"/>
      <c r="Y277" s="19"/>
      <c r="Z277" s="19"/>
      <c r="AA277" s="19"/>
      <c r="AB277" s="19"/>
      <c r="AC277" s="19"/>
      <c r="AD277" s="19"/>
      <c r="AE277" s="19"/>
      <c r="AF277" s="19"/>
      <c r="AG277" s="19"/>
      <c r="AH277" s="19"/>
      <c r="AI277" s="19"/>
      <c r="AJ277" s="19"/>
    </row>
    <row r="278" spans="1:39" s="99" customFormat="1" ht="15.75" thickBot="1">
      <c r="A278" s="109">
        <v>44202</v>
      </c>
      <c r="B278" s="110" t="s">
        <v>77</v>
      </c>
      <c r="C278" s="99" t="s">
        <v>518</v>
      </c>
      <c r="D278" s="111">
        <v>44595</v>
      </c>
      <c r="E278" s="99">
        <v>700</v>
      </c>
      <c r="F278" s="99">
        <v>2.1166666666666667</v>
      </c>
      <c r="G278" s="112" t="s">
        <v>509</v>
      </c>
      <c r="I278" s="5" t="s">
        <v>612</v>
      </c>
      <c r="J278" s="5" t="str">
        <f t="shared" si="22"/>
        <v>1W</v>
      </c>
      <c r="L278" s="113" t="s">
        <v>523</v>
      </c>
      <c r="M278" s="113"/>
      <c r="N278" s="113"/>
      <c r="O278" s="113"/>
      <c r="P278" s="113"/>
      <c r="Q278" s="113"/>
      <c r="R278" s="113"/>
      <c r="S278" s="113"/>
      <c r="T278" s="113"/>
      <c r="U278" s="113"/>
      <c r="V278" s="113"/>
      <c r="W278" s="113"/>
      <c r="X278" s="113"/>
      <c r="Y278" s="113"/>
      <c r="Z278" s="113"/>
      <c r="AA278" s="113"/>
      <c r="AB278" s="113"/>
      <c r="AC278" s="113"/>
      <c r="AD278" s="113"/>
      <c r="AE278" s="113"/>
      <c r="AF278" s="113"/>
      <c r="AG278" s="113"/>
      <c r="AH278" s="113"/>
      <c r="AI278" s="113"/>
      <c r="AJ278" s="113"/>
      <c r="AL278" s="114"/>
      <c r="AM278" s="101"/>
    </row>
    <row r="279" spans="1:39" ht="15.75" thickBot="1">
      <c r="A279" s="49">
        <v>44203</v>
      </c>
      <c r="B279" s="41" t="s">
        <v>77</v>
      </c>
      <c r="C279" t="s">
        <v>519</v>
      </c>
      <c r="D279" s="6">
        <v>44595</v>
      </c>
      <c r="E279">
        <v>700</v>
      </c>
      <c r="F279">
        <v>3.95</v>
      </c>
      <c r="G279" s="9" t="s">
        <v>510</v>
      </c>
      <c r="I279" s="5" t="s">
        <v>610</v>
      </c>
      <c r="J279" s="5" t="str">
        <f t="shared" si="22"/>
        <v>1C</v>
      </c>
      <c r="L279" s="19"/>
      <c r="M279" s="19"/>
      <c r="N279" s="19"/>
      <c r="O279" s="19"/>
      <c r="P279" s="19"/>
      <c r="Q279" s="19"/>
      <c r="R279" s="19"/>
      <c r="S279" s="19"/>
      <c r="T279" s="19"/>
      <c r="U279" s="19"/>
      <c r="V279" s="19"/>
      <c r="W279" s="19"/>
      <c r="X279" s="19"/>
      <c r="Y279" s="19"/>
      <c r="Z279" s="19"/>
      <c r="AA279" s="19"/>
      <c r="AB279" s="19"/>
      <c r="AC279" s="19"/>
      <c r="AD279" s="19"/>
      <c r="AE279" s="19"/>
      <c r="AF279" s="19"/>
      <c r="AG279" s="19"/>
      <c r="AH279" s="19"/>
      <c r="AI279" s="19"/>
      <c r="AJ279" s="19"/>
    </row>
    <row r="280" spans="1:39" ht="15.75" thickBot="1">
      <c r="A280" s="49">
        <v>44204</v>
      </c>
      <c r="B280" s="41" t="s">
        <v>77</v>
      </c>
      <c r="C280" t="s">
        <v>520</v>
      </c>
      <c r="D280" s="6">
        <v>44595</v>
      </c>
      <c r="E280">
        <v>700</v>
      </c>
      <c r="F280">
        <v>2.95</v>
      </c>
      <c r="G280" s="9" t="s">
        <v>511</v>
      </c>
      <c r="I280" s="5" t="s">
        <v>612</v>
      </c>
      <c r="J280" s="5" t="str">
        <f t="shared" si="22"/>
        <v>1W</v>
      </c>
      <c r="L280" s="19"/>
      <c r="M280" s="19"/>
      <c r="N280" s="19"/>
      <c r="O280" s="19"/>
      <c r="P280" s="19"/>
      <c r="Q280" s="19"/>
      <c r="R280" s="19"/>
      <c r="S280" s="19"/>
      <c r="T280" s="19"/>
      <c r="U280" s="19"/>
      <c r="V280" s="19"/>
      <c r="W280" s="19"/>
      <c r="X280" s="19"/>
      <c r="Y280" s="19"/>
      <c r="Z280" s="19"/>
      <c r="AA280" s="19"/>
      <c r="AB280" s="19"/>
      <c r="AC280" s="19"/>
      <c r="AD280" s="19"/>
      <c r="AE280" s="19"/>
      <c r="AF280" s="19"/>
      <c r="AG280" s="19"/>
      <c r="AH280" s="19"/>
      <c r="AI280" s="19"/>
      <c r="AJ280" s="19"/>
    </row>
    <row r="281" spans="1:39" ht="15" customHeight="1" thickBot="1">
      <c r="A281" s="49">
        <v>44205</v>
      </c>
      <c r="B281" s="41" t="s">
        <v>77</v>
      </c>
      <c r="C281" t="s">
        <v>601</v>
      </c>
      <c r="D281" s="6">
        <v>44595</v>
      </c>
      <c r="E281">
        <v>700</v>
      </c>
      <c r="F281">
        <v>1.05</v>
      </c>
      <c r="G281" s="9" t="s">
        <v>512</v>
      </c>
      <c r="I281" s="5" t="s">
        <v>612</v>
      </c>
      <c r="J281" s="5" t="str">
        <f t="shared" si="22"/>
        <v>1W</v>
      </c>
      <c r="L281" s="19"/>
      <c r="M281" s="19"/>
      <c r="N281" s="19"/>
      <c r="O281" s="19"/>
      <c r="P281" s="19"/>
      <c r="Q281" s="19"/>
      <c r="R281" s="19"/>
      <c r="S281" s="19"/>
      <c r="T281" s="19"/>
      <c r="U281" s="19"/>
      <c r="V281" s="19"/>
      <c r="W281" s="19"/>
      <c r="X281" s="19"/>
      <c r="Y281" s="19"/>
      <c r="Z281" s="19"/>
      <c r="AA281" s="19"/>
      <c r="AB281" s="19"/>
      <c r="AC281" s="19"/>
      <c r="AD281" s="19"/>
      <c r="AE281" s="19"/>
      <c r="AF281" s="19"/>
      <c r="AG281" s="19"/>
      <c r="AH281" s="19"/>
      <c r="AI281" s="19"/>
      <c r="AJ281" s="19"/>
    </row>
    <row r="282" spans="1:39" ht="15.75" thickBot="1">
      <c r="A282" s="49">
        <v>44207</v>
      </c>
      <c r="B282" s="41" t="s">
        <v>77</v>
      </c>
      <c r="C282" t="s">
        <v>517</v>
      </c>
      <c r="D282" s="6">
        <v>44595</v>
      </c>
      <c r="E282">
        <v>700</v>
      </c>
      <c r="F282">
        <v>1.4833333333333334</v>
      </c>
      <c r="G282" s="9" t="s">
        <v>513</v>
      </c>
      <c r="I282" s="5" t="s">
        <v>610</v>
      </c>
      <c r="J282" s="5" t="str">
        <f t="shared" si="22"/>
        <v>1C</v>
      </c>
      <c r="L282" s="19"/>
      <c r="M282" s="19"/>
      <c r="N282" s="19"/>
      <c r="O282" s="19"/>
      <c r="P282" s="19"/>
      <c r="Q282" s="19"/>
      <c r="R282" s="19"/>
      <c r="S282" s="19"/>
      <c r="T282" s="19"/>
      <c r="U282" s="19"/>
      <c r="V282" s="19"/>
      <c r="W282" s="19"/>
      <c r="X282" s="19"/>
      <c r="Y282" s="19"/>
      <c r="Z282" s="19"/>
      <c r="AA282" s="19"/>
      <c r="AB282" s="19"/>
      <c r="AC282" s="19"/>
      <c r="AD282" s="19"/>
      <c r="AE282" s="19"/>
      <c r="AF282" s="19"/>
      <c r="AG282" s="19"/>
      <c r="AH282" s="19"/>
      <c r="AI282" s="19"/>
      <c r="AJ282" s="19"/>
    </row>
    <row r="283" spans="1:39" ht="15.75" thickBot="1">
      <c r="A283" s="49">
        <v>44208</v>
      </c>
      <c r="B283" s="41" t="s">
        <v>77</v>
      </c>
      <c r="C283" t="s">
        <v>521</v>
      </c>
      <c r="D283" s="6">
        <v>44595</v>
      </c>
      <c r="E283">
        <v>700</v>
      </c>
      <c r="F283">
        <v>2.4500000000000002</v>
      </c>
      <c r="G283" s="9" t="s">
        <v>514</v>
      </c>
      <c r="I283" s="5" t="s">
        <v>610</v>
      </c>
      <c r="J283" s="5" t="str">
        <f t="shared" si="22"/>
        <v>1C</v>
      </c>
      <c r="L283" s="19"/>
      <c r="M283" s="19"/>
      <c r="N283" s="19"/>
      <c r="O283" s="19"/>
      <c r="P283" s="19"/>
      <c r="Q283" s="19"/>
      <c r="R283" s="19"/>
      <c r="S283" s="19"/>
      <c r="T283" s="19"/>
      <c r="U283" s="19"/>
      <c r="V283" s="19"/>
      <c r="W283" s="19"/>
      <c r="X283" s="19"/>
      <c r="Y283" s="19"/>
      <c r="Z283" s="19"/>
      <c r="AA283" s="19"/>
      <c r="AB283" s="19"/>
      <c r="AC283" s="19"/>
      <c r="AD283" s="19"/>
      <c r="AE283" s="19"/>
      <c r="AF283" s="19"/>
      <c r="AG283" s="19"/>
      <c r="AH283" s="19"/>
      <c r="AI283" s="19"/>
      <c r="AJ283" s="19"/>
    </row>
    <row r="284" spans="1:39" ht="15.75" thickBot="1">
      <c r="A284" s="49">
        <v>44209</v>
      </c>
      <c r="B284" s="41" t="s">
        <v>77</v>
      </c>
      <c r="C284" t="s">
        <v>521</v>
      </c>
      <c r="D284" s="6">
        <v>44595</v>
      </c>
      <c r="E284">
        <v>700</v>
      </c>
      <c r="F284">
        <v>3.4166666666666665</v>
      </c>
      <c r="G284" s="9" t="s">
        <v>515</v>
      </c>
      <c r="I284" s="5" t="s">
        <v>610</v>
      </c>
      <c r="J284" s="5" t="str">
        <f t="shared" si="22"/>
        <v>1C</v>
      </c>
      <c r="L284" s="19"/>
      <c r="M284" s="19"/>
      <c r="N284" s="19"/>
      <c r="O284" s="19"/>
      <c r="P284" s="19"/>
      <c r="Q284" s="19"/>
      <c r="R284" s="19"/>
      <c r="S284" s="19"/>
      <c r="T284" s="19"/>
      <c r="U284" s="19"/>
      <c r="V284" s="19"/>
      <c r="W284" s="19"/>
      <c r="X284" s="19"/>
      <c r="Y284" s="19"/>
      <c r="Z284" s="19"/>
      <c r="AA284" s="19"/>
      <c r="AB284" s="19"/>
      <c r="AC284" s="19"/>
      <c r="AD284" s="19"/>
      <c r="AE284" s="19"/>
      <c r="AF284" s="19"/>
      <c r="AG284" s="19"/>
      <c r="AH284" s="19"/>
      <c r="AI284" s="19"/>
      <c r="AJ284" s="19"/>
    </row>
    <row r="285" spans="1:39" ht="15.75" thickBot="1">
      <c r="A285" s="49">
        <v>44210</v>
      </c>
      <c r="B285" s="41" t="s">
        <v>77</v>
      </c>
      <c r="C285" t="s">
        <v>522</v>
      </c>
      <c r="D285" s="6">
        <v>44595</v>
      </c>
      <c r="E285">
        <v>700</v>
      </c>
      <c r="F285">
        <v>1.7166666666666668</v>
      </c>
      <c r="G285" t="s">
        <v>516</v>
      </c>
      <c r="I285" s="5" t="s">
        <v>610</v>
      </c>
      <c r="J285" s="5" t="str">
        <f t="shared" si="22"/>
        <v>1C</v>
      </c>
      <c r="L285" s="19"/>
      <c r="M285" s="19"/>
      <c r="N285" s="19"/>
      <c r="O285" s="19"/>
      <c r="P285" s="19"/>
      <c r="Q285" s="19"/>
      <c r="R285" s="19"/>
      <c r="S285" s="19"/>
      <c r="T285" s="19"/>
      <c r="U285" s="19"/>
      <c r="V285" s="19"/>
      <c r="W285" s="19"/>
      <c r="X285" s="19"/>
      <c r="Y285" s="19"/>
      <c r="Z285" s="19"/>
      <c r="AA285" s="19"/>
      <c r="AB285" s="19"/>
      <c r="AC285" s="19"/>
      <c r="AD285" s="19"/>
      <c r="AE285" s="19"/>
      <c r="AF285" s="19"/>
      <c r="AG285" s="19"/>
      <c r="AH285" s="19"/>
      <c r="AI285" s="19"/>
      <c r="AJ285" s="19"/>
    </row>
    <row r="286" spans="1:39" ht="15.75" thickBot="1">
      <c r="A286" s="49">
        <v>44211</v>
      </c>
      <c r="B286" s="41" t="s">
        <v>77</v>
      </c>
      <c r="D286" s="6">
        <v>44595</v>
      </c>
      <c r="E286">
        <v>700</v>
      </c>
      <c r="F286">
        <v>3.25</v>
      </c>
      <c r="I286" s="5" t="s">
        <v>610</v>
      </c>
      <c r="J286" s="5" t="str">
        <f t="shared" si="22"/>
        <v>1C</v>
      </c>
      <c r="L286" s="19"/>
      <c r="M286" s="19"/>
      <c r="N286" s="19"/>
      <c r="O286" s="19"/>
      <c r="P286" s="19"/>
      <c r="Q286" s="19"/>
      <c r="R286" s="19"/>
      <c r="S286" s="19"/>
      <c r="T286" s="19"/>
      <c r="U286" s="19"/>
      <c r="V286" s="19"/>
      <c r="W286" s="19"/>
      <c r="X286" s="19"/>
      <c r="Y286" s="19"/>
      <c r="Z286" s="19"/>
      <c r="AA286" s="19"/>
      <c r="AB286" s="19"/>
      <c r="AC286" s="19"/>
      <c r="AD286" s="19"/>
      <c r="AE286" s="19"/>
      <c r="AF286" s="19"/>
      <c r="AG286" s="19"/>
      <c r="AH286" s="19"/>
      <c r="AI286" s="19"/>
      <c r="AJ286" s="19"/>
    </row>
    <row r="287" spans="1:39" ht="15.75" thickBot="1">
      <c r="A287" s="49">
        <v>44212</v>
      </c>
      <c r="B287" s="41" t="s">
        <v>77</v>
      </c>
      <c r="C287" t="s">
        <v>524</v>
      </c>
      <c r="D287" s="6">
        <v>44596</v>
      </c>
      <c r="E287">
        <v>700</v>
      </c>
      <c r="F287">
        <v>2.7333333333333334</v>
      </c>
      <c r="G287" s="9" t="s">
        <v>527</v>
      </c>
      <c r="I287" s="5" t="s">
        <v>612</v>
      </c>
      <c r="J287" s="5" t="str">
        <f t="shared" si="22"/>
        <v>1W</v>
      </c>
      <c r="L287" s="19"/>
      <c r="M287" s="19"/>
      <c r="N287" s="19"/>
      <c r="O287" s="19"/>
      <c r="P287" s="19"/>
      <c r="Q287" s="19"/>
      <c r="R287" s="19"/>
      <c r="S287" s="19"/>
      <c r="T287" s="19"/>
      <c r="U287" s="19"/>
      <c r="V287" s="19"/>
      <c r="W287" s="19"/>
      <c r="X287" s="19"/>
      <c r="Y287" s="19"/>
      <c r="Z287" s="19"/>
      <c r="AA287" s="19"/>
      <c r="AB287" s="19"/>
      <c r="AC287" s="19"/>
      <c r="AD287" s="19"/>
      <c r="AE287" s="19"/>
      <c r="AF287" s="19" t="s">
        <v>231</v>
      </c>
      <c r="AG287" s="19" t="s">
        <v>231</v>
      </c>
      <c r="AH287" s="19"/>
      <c r="AI287" s="19" t="s">
        <v>231</v>
      </c>
      <c r="AJ287" s="19" t="s">
        <v>227</v>
      </c>
      <c r="AL287" s="19" t="s">
        <v>530</v>
      </c>
    </row>
    <row r="288" spans="1:39" ht="15.75" thickBot="1">
      <c r="A288" s="49">
        <v>44214</v>
      </c>
      <c r="B288" s="41" t="s">
        <v>77</v>
      </c>
      <c r="C288" t="s">
        <v>525</v>
      </c>
      <c r="D288" s="6">
        <v>44596</v>
      </c>
      <c r="E288" t="s">
        <v>21</v>
      </c>
      <c r="F288">
        <v>3.7333333333333334</v>
      </c>
      <c r="G288" s="9" t="s">
        <v>528</v>
      </c>
      <c r="I288" s="5" t="s">
        <v>610</v>
      </c>
      <c r="J288" s="5" t="str">
        <f t="shared" si="22"/>
        <v>1C</v>
      </c>
      <c r="L288" s="19"/>
      <c r="M288" s="19"/>
      <c r="N288" s="19"/>
      <c r="O288" s="19"/>
      <c r="P288" s="19"/>
      <c r="Q288" s="19"/>
      <c r="R288" s="19"/>
      <c r="S288" s="19"/>
      <c r="T288" s="19"/>
      <c r="U288" s="19"/>
      <c r="V288" s="19"/>
      <c r="W288" s="19"/>
      <c r="X288" s="19"/>
      <c r="Y288" s="19"/>
      <c r="Z288" s="19"/>
      <c r="AA288" s="19"/>
      <c r="AB288" s="19"/>
      <c r="AC288" s="19"/>
      <c r="AD288" s="19"/>
      <c r="AE288" s="19"/>
      <c r="AF288" s="19"/>
      <c r="AG288" s="19"/>
      <c r="AH288" s="19"/>
      <c r="AI288" s="19" t="s">
        <v>231</v>
      </c>
      <c r="AJ288" s="19" t="s">
        <v>231</v>
      </c>
    </row>
    <row r="289" spans="1:36" ht="15.75" thickBot="1">
      <c r="A289" s="49">
        <v>44215</v>
      </c>
      <c r="B289" s="41" t="s">
        <v>77</v>
      </c>
      <c r="C289" t="s">
        <v>526</v>
      </c>
      <c r="D289" s="6">
        <v>44596</v>
      </c>
      <c r="E289">
        <v>700</v>
      </c>
      <c r="F289">
        <v>1.9</v>
      </c>
      <c r="G289" s="9" t="s">
        <v>529</v>
      </c>
      <c r="I289" s="5" t="s">
        <v>610</v>
      </c>
      <c r="J289" s="5" t="str">
        <f t="shared" si="22"/>
        <v>1C</v>
      </c>
      <c r="L289" s="19"/>
      <c r="M289" s="19"/>
      <c r="N289" s="19"/>
      <c r="O289" s="19"/>
      <c r="P289" s="19"/>
      <c r="Q289" s="19"/>
      <c r="R289" s="19"/>
      <c r="S289" s="19"/>
      <c r="T289" s="19"/>
      <c r="U289" s="19"/>
      <c r="V289" s="19"/>
      <c r="W289" s="19"/>
      <c r="X289" s="19"/>
      <c r="Y289" s="19"/>
      <c r="Z289" s="19"/>
      <c r="AA289" s="19"/>
      <c r="AB289" s="19"/>
      <c r="AC289" s="19"/>
      <c r="AD289" s="19"/>
      <c r="AE289" s="19"/>
      <c r="AF289" s="19"/>
      <c r="AG289" s="19"/>
      <c r="AH289" s="19"/>
      <c r="AI289" s="19" t="s">
        <v>231</v>
      </c>
      <c r="AJ289" s="19" t="s">
        <v>231</v>
      </c>
    </row>
    <row r="290" spans="1:36" ht="15.75" thickBot="1">
      <c r="A290" s="49">
        <v>44216</v>
      </c>
      <c r="B290" s="41" t="s">
        <v>77</v>
      </c>
      <c r="C290" t="s">
        <v>602</v>
      </c>
      <c r="D290" s="6">
        <v>44603</v>
      </c>
      <c r="E290">
        <v>700</v>
      </c>
      <c r="F290">
        <v>3.0833333333333335</v>
      </c>
      <c r="G290" s="9" t="s">
        <v>531</v>
      </c>
      <c r="I290" s="5" t="s">
        <v>610</v>
      </c>
      <c r="J290" s="5" t="str">
        <f t="shared" si="22"/>
        <v>1C</v>
      </c>
      <c r="L290" s="19"/>
      <c r="M290" s="19"/>
      <c r="N290" s="19"/>
      <c r="O290" s="19"/>
      <c r="P290" s="19"/>
      <c r="Q290" s="19"/>
      <c r="R290" s="19"/>
      <c r="S290" s="19"/>
      <c r="T290" s="19"/>
      <c r="U290" s="19"/>
      <c r="V290" s="19"/>
      <c r="W290" s="19"/>
      <c r="X290" s="19"/>
      <c r="Y290" s="19"/>
      <c r="Z290" s="19"/>
      <c r="AA290" s="19"/>
      <c r="AB290" s="19"/>
      <c r="AC290" s="19"/>
      <c r="AD290" s="19"/>
      <c r="AE290" s="19"/>
      <c r="AF290" s="19"/>
      <c r="AG290" s="19"/>
      <c r="AH290" s="19"/>
      <c r="AI290" s="19"/>
      <c r="AJ290" s="19"/>
    </row>
    <row r="291" spans="1:36" ht="15.75" thickBot="1">
      <c r="A291" s="49">
        <v>44217</v>
      </c>
      <c r="B291" s="41" t="s">
        <v>77</v>
      </c>
      <c r="C291" t="s">
        <v>603</v>
      </c>
      <c r="D291" s="6">
        <v>44603</v>
      </c>
      <c r="E291">
        <v>700</v>
      </c>
      <c r="F291">
        <v>1.0333333333333334</v>
      </c>
      <c r="G291" s="9" t="s">
        <v>532</v>
      </c>
      <c r="I291" s="5" t="s">
        <v>610</v>
      </c>
      <c r="J291" s="5" t="str">
        <f t="shared" si="22"/>
        <v>1C</v>
      </c>
      <c r="L291" s="19"/>
      <c r="M291" s="19"/>
      <c r="N291" s="19"/>
      <c r="O291" s="19"/>
      <c r="P291" s="19"/>
      <c r="Q291" s="19"/>
      <c r="R291" s="19"/>
      <c r="S291" s="19"/>
      <c r="T291" s="19"/>
      <c r="U291" s="19"/>
      <c r="V291" s="19"/>
      <c r="W291" s="19"/>
      <c r="X291" s="19"/>
      <c r="Y291" s="19"/>
      <c r="Z291" s="19"/>
      <c r="AA291" s="19"/>
      <c r="AB291" s="19"/>
      <c r="AC291" s="19"/>
      <c r="AD291" s="19"/>
      <c r="AE291" s="19"/>
      <c r="AF291" s="19"/>
      <c r="AG291" s="19"/>
      <c r="AH291" s="19"/>
      <c r="AI291" s="19"/>
      <c r="AJ291" s="19"/>
    </row>
    <row r="292" spans="1:36" ht="15.75" thickBot="1">
      <c r="A292" s="49">
        <v>44218</v>
      </c>
      <c r="B292" s="41" t="s">
        <v>77</v>
      </c>
      <c r="C292" t="s">
        <v>604</v>
      </c>
      <c r="D292" s="6">
        <v>44603</v>
      </c>
      <c r="E292">
        <v>700</v>
      </c>
      <c r="F292">
        <v>1.1499999999999999</v>
      </c>
      <c r="G292" s="9" t="s">
        <v>533</v>
      </c>
      <c r="I292" s="5" t="s">
        <v>612</v>
      </c>
      <c r="J292" s="5" t="str">
        <f t="shared" si="22"/>
        <v>1W</v>
      </c>
      <c r="L292" s="19"/>
      <c r="M292" s="19"/>
      <c r="N292" s="19"/>
      <c r="O292" s="19"/>
      <c r="P292" s="19"/>
      <c r="Q292" s="19"/>
      <c r="R292" s="19"/>
      <c r="S292" s="19"/>
      <c r="T292" s="19"/>
      <c r="U292" s="19"/>
      <c r="V292" s="19"/>
      <c r="W292" s="19"/>
      <c r="X292" s="19"/>
      <c r="Y292" s="19"/>
      <c r="Z292" s="19"/>
      <c r="AA292" s="19"/>
      <c r="AB292" s="19"/>
      <c r="AC292" s="19"/>
      <c r="AD292" s="19"/>
      <c r="AE292" s="19"/>
      <c r="AF292" s="19"/>
      <c r="AG292" s="19"/>
      <c r="AH292" s="19"/>
      <c r="AI292" s="19"/>
      <c r="AJ292" s="19"/>
    </row>
    <row r="293" spans="1:36" ht="15.75" thickBot="1">
      <c r="A293" s="49">
        <v>44219</v>
      </c>
      <c r="B293" s="41" t="s">
        <v>77</v>
      </c>
      <c r="C293" t="s">
        <v>517</v>
      </c>
      <c r="D293" s="6">
        <v>44603</v>
      </c>
      <c r="E293">
        <v>700</v>
      </c>
      <c r="F293">
        <v>2.1166666666666667</v>
      </c>
      <c r="G293" s="9" t="s">
        <v>534</v>
      </c>
      <c r="I293" s="5" t="s">
        <v>610</v>
      </c>
      <c r="J293" s="5" t="str">
        <f t="shared" si="22"/>
        <v>1C</v>
      </c>
      <c r="L293" s="19"/>
      <c r="M293" s="19"/>
      <c r="N293" s="19"/>
      <c r="O293" s="19"/>
      <c r="P293" s="19"/>
      <c r="Q293" s="19"/>
      <c r="R293" s="19"/>
      <c r="S293" s="19"/>
      <c r="T293" s="19"/>
      <c r="U293" s="19"/>
      <c r="V293" s="19"/>
      <c r="W293" s="19"/>
      <c r="X293" s="19"/>
      <c r="Y293" s="19"/>
      <c r="Z293" s="19"/>
      <c r="AA293" s="19"/>
      <c r="AB293" s="19"/>
      <c r="AC293" s="19"/>
      <c r="AD293" s="19"/>
      <c r="AE293" s="19"/>
      <c r="AF293" s="19"/>
      <c r="AG293" s="19"/>
      <c r="AH293" s="19"/>
      <c r="AI293" s="19"/>
      <c r="AJ293" s="19"/>
    </row>
    <row r="294" spans="1:36" ht="15.75" thickBot="1">
      <c r="A294" s="49">
        <v>44221</v>
      </c>
      <c r="B294" s="41" t="s">
        <v>77</v>
      </c>
      <c r="C294" t="s">
        <v>178</v>
      </c>
      <c r="D294" s="6">
        <v>44603</v>
      </c>
      <c r="E294" t="s">
        <v>21</v>
      </c>
      <c r="F294">
        <v>1.0166666666666666</v>
      </c>
      <c r="G294" s="9" t="s">
        <v>535</v>
      </c>
      <c r="I294" s="5" t="s">
        <v>610</v>
      </c>
      <c r="J294" s="5" t="str">
        <f t="shared" si="22"/>
        <v>1C</v>
      </c>
      <c r="L294" s="19"/>
      <c r="M294" s="19"/>
      <c r="N294" s="19"/>
      <c r="O294" s="19"/>
      <c r="P294" s="19"/>
      <c r="Q294" s="19"/>
      <c r="R294" s="19"/>
      <c r="S294" s="19"/>
      <c r="T294" s="19"/>
      <c r="U294" s="19"/>
      <c r="V294" s="19"/>
      <c r="W294" s="19"/>
      <c r="X294" s="19"/>
      <c r="Y294" s="19"/>
      <c r="Z294" s="19"/>
      <c r="AA294" s="19"/>
      <c r="AB294" s="19"/>
      <c r="AC294" s="19"/>
      <c r="AD294" s="19"/>
      <c r="AE294" s="19"/>
      <c r="AF294" s="19"/>
      <c r="AG294" s="19"/>
      <c r="AH294" s="19"/>
      <c r="AI294" s="19"/>
      <c r="AJ294" s="19"/>
    </row>
    <row r="295" spans="1:36" ht="15.75" thickBot="1">
      <c r="A295" s="49">
        <v>44222</v>
      </c>
      <c r="B295" s="41" t="s">
        <v>77</v>
      </c>
      <c r="C295" t="s">
        <v>576</v>
      </c>
      <c r="D295" s="6">
        <v>44603</v>
      </c>
      <c r="E295">
        <v>700</v>
      </c>
      <c r="F295">
        <v>2.1166666666666667</v>
      </c>
      <c r="G295" s="9" t="s">
        <v>536</v>
      </c>
      <c r="I295" s="5" t="s">
        <v>612</v>
      </c>
      <c r="J295" s="5" t="str">
        <f t="shared" si="22"/>
        <v>1W</v>
      </c>
      <c r="L295" s="19"/>
      <c r="M295" s="19"/>
      <c r="N295" s="19"/>
      <c r="O295" s="19"/>
      <c r="P295" s="19"/>
      <c r="Q295" s="19"/>
      <c r="R295" s="19"/>
      <c r="S295" s="19"/>
      <c r="T295" s="19"/>
      <c r="U295" s="19"/>
      <c r="V295" s="19"/>
      <c r="W295" s="19"/>
      <c r="X295" s="19"/>
      <c r="Y295" s="19"/>
      <c r="Z295" s="19"/>
      <c r="AA295" s="19"/>
      <c r="AB295" s="19"/>
      <c r="AC295" s="19"/>
      <c r="AD295" s="19"/>
      <c r="AE295" s="19"/>
      <c r="AF295" s="19"/>
      <c r="AG295" s="19"/>
      <c r="AH295" s="19"/>
      <c r="AI295" s="19"/>
      <c r="AJ295" s="19"/>
    </row>
    <row r="296" spans="1:36" ht="15.75" thickBot="1">
      <c r="A296" s="49">
        <v>44223</v>
      </c>
      <c r="B296" s="41" t="s">
        <v>77</v>
      </c>
      <c r="C296" t="s">
        <v>591</v>
      </c>
      <c r="D296" s="6">
        <v>44603</v>
      </c>
      <c r="E296">
        <v>700</v>
      </c>
      <c r="F296">
        <v>4.0666666666666664</v>
      </c>
      <c r="G296" s="9" t="s">
        <v>537</v>
      </c>
      <c r="I296" s="5" t="s">
        <v>612</v>
      </c>
      <c r="J296" s="5" t="str">
        <f t="shared" si="22"/>
        <v>1W</v>
      </c>
      <c r="L296" s="19"/>
      <c r="M296" s="19"/>
      <c r="N296" s="19"/>
      <c r="O296" s="19"/>
      <c r="P296" s="19"/>
      <c r="Q296" s="19"/>
      <c r="R296" s="19"/>
      <c r="S296" s="19"/>
      <c r="T296" s="19"/>
      <c r="U296" s="19"/>
      <c r="V296" s="19"/>
      <c r="W296" s="19"/>
      <c r="X296" s="19"/>
      <c r="Y296" s="19"/>
      <c r="Z296" s="19"/>
      <c r="AA296" s="19"/>
      <c r="AB296" s="19"/>
      <c r="AC296" s="19"/>
      <c r="AD296" s="19"/>
      <c r="AE296" s="19"/>
      <c r="AF296" s="19"/>
      <c r="AG296" s="19"/>
      <c r="AH296" s="19"/>
      <c r="AI296" s="19"/>
      <c r="AJ296" s="19"/>
    </row>
    <row r="297" spans="1:36" ht="15.75" thickBot="1">
      <c r="A297" s="49">
        <v>44224</v>
      </c>
      <c r="B297" s="41" t="s">
        <v>77</v>
      </c>
      <c r="C297" t="s">
        <v>577</v>
      </c>
      <c r="D297" s="6">
        <v>44603</v>
      </c>
      <c r="E297">
        <v>700</v>
      </c>
      <c r="F297">
        <v>4.1166666666666663</v>
      </c>
      <c r="G297" s="9" t="s">
        <v>538</v>
      </c>
      <c r="I297" s="5" t="s">
        <v>612</v>
      </c>
      <c r="J297" s="5" t="str">
        <f t="shared" si="22"/>
        <v>1W</v>
      </c>
      <c r="L297" s="19"/>
      <c r="M297" s="19"/>
      <c r="N297" s="19"/>
      <c r="O297" s="19"/>
      <c r="P297" s="19"/>
      <c r="Q297" s="19"/>
      <c r="R297" s="19"/>
      <c r="S297" s="19"/>
      <c r="T297" s="19"/>
      <c r="U297" s="19"/>
      <c r="V297" s="19"/>
      <c r="W297" s="19"/>
      <c r="X297" s="19"/>
      <c r="Y297" s="19"/>
      <c r="Z297" s="19"/>
      <c r="AA297" s="19"/>
      <c r="AB297" s="19"/>
      <c r="AC297" s="19"/>
      <c r="AD297" s="19"/>
      <c r="AE297" s="19"/>
      <c r="AF297" s="19"/>
      <c r="AG297" s="19"/>
      <c r="AH297" s="19"/>
      <c r="AI297" s="19"/>
      <c r="AJ297" s="19"/>
    </row>
    <row r="298" spans="1:36" ht="15.75" thickBot="1">
      <c r="A298" s="49">
        <v>44225</v>
      </c>
      <c r="B298" s="41" t="s">
        <v>77</v>
      </c>
      <c r="C298" t="s">
        <v>178</v>
      </c>
      <c r="D298" s="6">
        <v>44603</v>
      </c>
      <c r="E298" t="s">
        <v>21</v>
      </c>
      <c r="F298">
        <v>3.0666666666666669</v>
      </c>
      <c r="G298" s="9" t="s">
        <v>539</v>
      </c>
      <c r="I298" s="5" t="s">
        <v>610</v>
      </c>
      <c r="J298" s="5" t="str">
        <f t="shared" si="22"/>
        <v>1C</v>
      </c>
      <c r="L298" s="19"/>
      <c r="M298" s="19"/>
      <c r="N298" s="19"/>
      <c r="O298" s="19"/>
      <c r="P298" s="19"/>
      <c r="Q298" s="19"/>
      <c r="R298" s="19"/>
      <c r="S298" s="19"/>
      <c r="T298" s="19"/>
      <c r="U298" s="19"/>
      <c r="V298" s="19"/>
      <c r="W298" s="19"/>
      <c r="X298" s="19"/>
      <c r="Y298" s="19"/>
      <c r="Z298" s="19"/>
      <c r="AA298" s="19"/>
      <c r="AB298" s="19"/>
      <c r="AC298" s="19"/>
      <c r="AD298" s="19"/>
      <c r="AE298" s="19"/>
      <c r="AF298" s="19"/>
      <c r="AG298" s="19"/>
      <c r="AH298" s="19"/>
      <c r="AI298" s="19"/>
      <c r="AJ298" s="19"/>
    </row>
    <row r="299" spans="1:36" ht="15.75" thickBot="1">
      <c r="A299" s="49">
        <v>44226</v>
      </c>
      <c r="B299" s="41" t="s">
        <v>77</v>
      </c>
      <c r="C299" t="s">
        <v>178</v>
      </c>
      <c r="D299" s="6">
        <v>44603</v>
      </c>
      <c r="E299">
        <v>700</v>
      </c>
      <c r="F299">
        <v>3.0833333333333335</v>
      </c>
      <c r="G299" s="9" t="s">
        <v>540</v>
      </c>
      <c r="I299" s="5" t="s">
        <v>610</v>
      </c>
      <c r="J299" s="5" t="str">
        <f t="shared" si="22"/>
        <v>1C</v>
      </c>
      <c r="L299" s="19"/>
      <c r="M299" s="19"/>
      <c r="N299" s="19"/>
      <c r="O299" s="19"/>
      <c r="P299" s="19"/>
      <c r="Q299" s="19"/>
      <c r="R299" s="19"/>
      <c r="S299" s="19"/>
      <c r="T299" s="19"/>
      <c r="U299" s="19"/>
      <c r="V299" s="19"/>
      <c r="W299" s="19"/>
      <c r="X299" s="19"/>
      <c r="Y299" s="19"/>
      <c r="Z299" s="19"/>
      <c r="AA299" s="19"/>
      <c r="AB299" s="19"/>
      <c r="AC299" s="19"/>
      <c r="AD299" s="19"/>
      <c r="AE299" s="19"/>
      <c r="AF299" s="19"/>
      <c r="AG299" s="19"/>
      <c r="AH299" s="19"/>
      <c r="AI299" s="19"/>
      <c r="AJ299" s="19"/>
    </row>
    <row r="300" spans="1:36">
      <c r="A300" s="48"/>
      <c r="C300" t="s">
        <v>605</v>
      </c>
      <c r="D300" s="6">
        <v>44603</v>
      </c>
      <c r="E300" t="s">
        <v>21</v>
      </c>
      <c r="F300">
        <v>3.0833333333333335</v>
      </c>
      <c r="G300" s="9" t="s">
        <v>541</v>
      </c>
      <c r="I300" s="5" t="s">
        <v>610</v>
      </c>
      <c r="J300" s="5" t="str">
        <f t="shared" si="22"/>
        <v>1C</v>
      </c>
      <c r="L300" s="19"/>
      <c r="M300" s="19"/>
      <c r="N300" s="19"/>
      <c r="O300" s="19"/>
      <c r="P300" s="19"/>
      <c r="Q300" s="19"/>
      <c r="R300" s="19"/>
      <c r="S300" s="19"/>
      <c r="T300" s="19"/>
      <c r="U300" s="19"/>
      <c r="V300" s="19"/>
      <c r="W300" s="19"/>
      <c r="X300" s="19"/>
      <c r="Y300" s="19"/>
      <c r="Z300" s="19"/>
      <c r="AA300" s="19"/>
      <c r="AB300" s="19"/>
      <c r="AC300" s="19"/>
      <c r="AD300" s="19"/>
      <c r="AE300" s="19"/>
      <c r="AF300" s="19"/>
      <c r="AG300" s="19"/>
      <c r="AH300" s="19"/>
      <c r="AI300" s="19"/>
      <c r="AJ300" s="19"/>
    </row>
    <row r="301" spans="1:36">
      <c r="A301" s="48"/>
      <c r="C301" t="s">
        <v>578</v>
      </c>
      <c r="D301" s="6">
        <v>44603</v>
      </c>
      <c r="E301">
        <v>700</v>
      </c>
      <c r="F301">
        <v>1.0833333333333333</v>
      </c>
      <c r="G301" s="9" t="s">
        <v>542</v>
      </c>
      <c r="I301" s="5" t="s">
        <v>612</v>
      </c>
      <c r="J301" s="5" t="str">
        <f t="shared" si="22"/>
        <v>1W</v>
      </c>
      <c r="L301" s="19"/>
      <c r="M301" s="19"/>
      <c r="N301" s="19"/>
      <c r="O301" s="19"/>
      <c r="P301" s="19"/>
      <c r="Q301" s="19"/>
      <c r="R301" s="19"/>
      <c r="S301" s="19"/>
      <c r="T301" s="19"/>
      <c r="U301" s="19"/>
      <c r="V301" s="19"/>
      <c r="W301" s="19"/>
      <c r="X301" s="19"/>
      <c r="Y301" s="19"/>
      <c r="Z301" s="19"/>
      <c r="AA301" s="19"/>
      <c r="AB301" s="19"/>
      <c r="AC301" s="19"/>
      <c r="AD301" s="19"/>
      <c r="AE301" s="19"/>
      <c r="AF301" s="19"/>
      <c r="AG301" s="19"/>
      <c r="AH301" s="19"/>
      <c r="AI301" s="19"/>
      <c r="AJ301" s="19"/>
    </row>
    <row r="302" spans="1:36" ht="15.75" thickBot="1">
      <c r="A302" s="48"/>
      <c r="C302" t="s">
        <v>594</v>
      </c>
      <c r="D302" s="6">
        <v>44603</v>
      </c>
      <c r="E302">
        <v>700</v>
      </c>
      <c r="F302">
        <v>6.6666666666666666E-2</v>
      </c>
      <c r="G302" s="9" t="s">
        <v>543</v>
      </c>
      <c r="I302" s="5" t="s">
        <v>612</v>
      </c>
      <c r="J302" s="5" t="str">
        <f t="shared" si="22"/>
        <v>1W</v>
      </c>
      <c r="L302" s="19"/>
      <c r="M302" s="19"/>
      <c r="N302" s="19"/>
      <c r="O302" s="19"/>
      <c r="P302" s="19"/>
      <c r="Q302" s="19"/>
      <c r="R302" s="19"/>
      <c r="S302" s="19"/>
      <c r="T302" s="19"/>
      <c r="U302" s="19"/>
      <c r="V302" s="19"/>
      <c r="W302" s="19"/>
      <c r="X302" s="19"/>
      <c r="Y302" s="19"/>
      <c r="Z302" s="19"/>
      <c r="AA302" s="19"/>
      <c r="AB302" s="19"/>
      <c r="AC302" s="19"/>
      <c r="AD302" s="19"/>
      <c r="AE302" s="19"/>
      <c r="AF302" s="19"/>
      <c r="AG302" s="19"/>
      <c r="AH302" s="19"/>
      <c r="AI302" s="19"/>
      <c r="AJ302" s="19"/>
    </row>
    <row r="303" spans="1:36" ht="36.75" thickBot="1">
      <c r="A303" s="54" t="s">
        <v>92</v>
      </c>
      <c r="B303" s="55"/>
      <c r="C303" t="s">
        <v>591</v>
      </c>
      <c r="D303" s="6">
        <v>44603</v>
      </c>
      <c r="E303" t="s">
        <v>21</v>
      </c>
      <c r="F303">
        <v>2.1</v>
      </c>
      <c r="G303" s="9" t="s">
        <v>544</v>
      </c>
      <c r="I303" s="5" t="s">
        <v>610</v>
      </c>
      <c r="J303" s="5" t="str">
        <f t="shared" si="22"/>
        <v>1C</v>
      </c>
      <c r="L303" s="19"/>
      <c r="M303" s="19"/>
      <c r="N303" s="19"/>
      <c r="O303" s="19"/>
      <c r="P303" s="19"/>
      <c r="Q303" s="19"/>
      <c r="R303" s="19"/>
      <c r="S303" s="19"/>
      <c r="T303" s="19"/>
      <c r="U303" s="19"/>
      <c r="V303" s="19"/>
      <c r="W303" s="19"/>
      <c r="X303" s="19"/>
      <c r="Y303" s="19"/>
      <c r="Z303" s="19"/>
      <c r="AA303" s="19"/>
      <c r="AB303" s="19"/>
      <c r="AC303" s="19"/>
      <c r="AD303" s="19"/>
      <c r="AE303" s="19"/>
      <c r="AF303" s="19"/>
      <c r="AG303" s="19"/>
      <c r="AH303" s="19"/>
      <c r="AI303" s="19"/>
      <c r="AJ303" s="19"/>
    </row>
    <row r="304" spans="1:36" ht="15.75" thickBot="1">
      <c r="A304" s="39" t="s">
        <v>16</v>
      </c>
      <c r="B304" s="39" t="s">
        <v>75</v>
      </c>
      <c r="C304" t="s">
        <v>579</v>
      </c>
      <c r="D304" s="6">
        <v>44603</v>
      </c>
      <c r="E304">
        <v>700</v>
      </c>
      <c r="F304">
        <v>3.3333333333333333E-2</v>
      </c>
      <c r="G304" s="9" t="s">
        <v>545</v>
      </c>
      <c r="I304" s="5" t="s">
        <v>612</v>
      </c>
      <c r="J304" s="5" t="str">
        <f t="shared" si="22"/>
        <v>1W</v>
      </c>
      <c r="L304" s="19"/>
      <c r="M304" s="19"/>
      <c r="N304" s="19"/>
      <c r="O304" s="19"/>
      <c r="P304" s="19"/>
      <c r="Q304" s="19"/>
      <c r="R304" s="19"/>
      <c r="S304" s="19"/>
      <c r="T304" s="19"/>
      <c r="U304" s="19"/>
      <c r="V304" s="19"/>
      <c r="W304" s="19"/>
      <c r="X304" s="19"/>
      <c r="Y304" s="19"/>
      <c r="Z304" s="19"/>
      <c r="AA304" s="19"/>
      <c r="AB304" s="19"/>
      <c r="AC304" s="19"/>
      <c r="AD304" s="19"/>
      <c r="AE304" s="19"/>
      <c r="AF304" s="19"/>
      <c r="AG304" s="19"/>
      <c r="AH304" s="19"/>
      <c r="AI304" s="19"/>
      <c r="AJ304" s="19"/>
    </row>
    <row r="305" spans="1:36" ht="15.75" thickBot="1">
      <c r="A305" s="49">
        <v>44531</v>
      </c>
      <c r="B305" s="41" t="s">
        <v>77</v>
      </c>
      <c r="C305" t="s">
        <v>517</v>
      </c>
      <c r="D305" s="6">
        <v>44602</v>
      </c>
      <c r="E305">
        <v>700</v>
      </c>
      <c r="F305">
        <v>2.1166666666666667</v>
      </c>
      <c r="G305" s="9" t="s">
        <v>546</v>
      </c>
      <c r="I305" s="5" t="s">
        <v>612</v>
      </c>
      <c r="J305" s="5" t="str">
        <f t="shared" si="22"/>
        <v>1W</v>
      </c>
      <c r="L305" s="19"/>
      <c r="M305" s="19"/>
      <c r="N305" s="19"/>
      <c r="O305" s="19"/>
      <c r="P305" s="19"/>
      <c r="Q305" s="19"/>
      <c r="R305" s="19"/>
      <c r="S305" s="19"/>
      <c r="T305" s="19"/>
      <c r="U305" s="19"/>
      <c r="V305" s="19"/>
      <c r="W305" s="19"/>
      <c r="X305" s="19"/>
      <c r="Y305" s="19"/>
      <c r="Z305" s="19"/>
      <c r="AA305" s="19"/>
      <c r="AB305" s="19"/>
      <c r="AC305" s="19"/>
      <c r="AD305" s="19"/>
      <c r="AE305" s="19"/>
      <c r="AF305" s="19"/>
      <c r="AG305" s="19"/>
      <c r="AH305" s="19"/>
      <c r="AI305" s="19"/>
      <c r="AJ305" s="19"/>
    </row>
    <row r="306" spans="1:36" ht="15.75" thickBot="1">
      <c r="A306" s="49">
        <v>44532</v>
      </c>
      <c r="B306" s="41" t="s">
        <v>77</v>
      </c>
      <c r="C306" t="s">
        <v>580</v>
      </c>
      <c r="D306" s="6">
        <v>44602</v>
      </c>
      <c r="E306">
        <v>700</v>
      </c>
      <c r="F306">
        <v>6.6666666666666666E-2</v>
      </c>
      <c r="G306" s="9" t="s">
        <v>547</v>
      </c>
      <c r="I306" s="5" t="s">
        <v>612</v>
      </c>
      <c r="J306" s="5" t="str">
        <f t="shared" si="22"/>
        <v>1W</v>
      </c>
      <c r="L306" s="19"/>
      <c r="M306" s="19"/>
      <c r="N306" s="19"/>
      <c r="O306" s="19"/>
      <c r="P306" s="19"/>
      <c r="Q306" s="19"/>
      <c r="R306" s="19"/>
      <c r="S306" s="19"/>
      <c r="T306" s="19"/>
      <c r="U306" s="19"/>
      <c r="V306" s="19"/>
      <c r="W306" s="19"/>
      <c r="X306" s="19"/>
      <c r="Y306" s="19"/>
      <c r="Z306" s="19"/>
      <c r="AA306" s="19"/>
      <c r="AB306" s="19"/>
      <c r="AC306" s="19"/>
      <c r="AD306" s="19"/>
      <c r="AE306" s="19"/>
      <c r="AF306" s="19"/>
      <c r="AG306" s="19"/>
      <c r="AH306" s="19"/>
      <c r="AI306" s="19"/>
      <c r="AJ306" s="19"/>
    </row>
    <row r="307" spans="1:36" ht="15.75" thickBot="1">
      <c r="A307" s="49">
        <v>44533</v>
      </c>
      <c r="B307" s="41" t="s">
        <v>77</v>
      </c>
      <c r="C307" t="s">
        <v>581</v>
      </c>
      <c r="D307" s="6">
        <v>44602</v>
      </c>
      <c r="E307">
        <v>700</v>
      </c>
      <c r="F307">
        <v>1.05</v>
      </c>
      <c r="G307" s="9" t="s">
        <v>548</v>
      </c>
      <c r="I307" s="5" t="s">
        <v>610</v>
      </c>
      <c r="J307" s="5" t="str">
        <f t="shared" si="22"/>
        <v>1C</v>
      </c>
      <c r="L307" s="19"/>
      <c r="M307" s="19"/>
      <c r="N307" s="19"/>
      <c r="O307" s="19"/>
      <c r="P307" s="19"/>
      <c r="Q307" s="19"/>
      <c r="R307" s="19"/>
      <c r="S307" s="19"/>
      <c r="T307" s="19"/>
      <c r="U307" s="19"/>
      <c r="V307" s="19"/>
      <c r="W307" s="19"/>
      <c r="X307" s="19"/>
      <c r="Y307" s="19"/>
      <c r="Z307" s="19"/>
      <c r="AA307" s="19"/>
      <c r="AB307" s="19"/>
      <c r="AC307" s="19"/>
      <c r="AD307" s="19"/>
      <c r="AE307" s="19"/>
      <c r="AF307" s="19"/>
      <c r="AG307" s="19"/>
      <c r="AH307" s="19"/>
      <c r="AI307" s="19"/>
      <c r="AJ307" s="19"/>
    </row>
    <row r="308" spans="1:36" ht="15.75" thickBot="1">
      <c r="A308" s="49">
        <v>44534</v>
      </c>
      <c r="B308" s="41" t="s">
        <v>77</v>
      </c>
      <c r="C308" t="s">
        <v>591</v>
      </c>
      <c r="D308" s="6">
        <v>44602</v>
      </c>
      <c r="E308">
        <v>700</v>
      </c>
      <c r="F308">
        <v>4.1500000000000004</v>
      </c>
      <c r="G308" s="9" t="s">
        <v>549</v>
      </c>
      <c r="I308" s="5" t="s">
        <v>610</v>
      </c>
      <c r="J308" s="5" t="str">
        <f t="shared" si="22"/>
        <v>1C</v>
      </c>
      <c r="L308" s="19"/>
      <c r="M308" s="19"/>
      <c r="N308" s="19"/>
      <c r="O308" s="19"/>
      <c r="P308" s="19"/>
      <c r="Q308" s="19"/>
      <c r="R308" s="19"/>
      <c r="S308" s="19"/>
      <c r="T308" s="19"/>
      <c r="U308" s="19"/>
      <c r="V308" s="19"/>
      <c r="W308" s="19"/>
      <c r="X308" s="19"/>
      <c r="Y308" s="19"/>
      <c r="Z308" s="19"/>
      <c r="AA308" s="19"/>
      <c r="AB308" s="19"/>
      <c r="AC308" s="19"/>
      <c r="AD308" s="19"/>
      <c r="AE308" s="19"/>
      <c r="AF308" s="19"/>
      <c r="AG308" s="19"/>
      <c r="AH308" s="19"/>
      <c r="AI308" s="19"/>
      <c r="AJ308" s="19"/>
    </row>
    <row r="309" spans="1:36" ht="15.75" thickBot="1">
      <c r="A309" s="49">
        <v>44535</v>
      </c>
      <c r="B309" s="41" t="s">
        <v>77</v>
      </c>
      <c r="C309" t="s">
        <v>576</v>
      </c>
      <c r="D309" s="6">
        <v>44602</v>
      </c>
      <c r="E309">
        <v>700</v>
      </c>
      <c r="F309">
        <v>5.0166666666666666</v>
      </c>
      <c r="G309" s="9" t="s">
        <v>550</v>
      </c>
      <c r="I309" s="5" t="s">
        <v>612</v>
      </c>
      <c r="J309" s="5" t="str">
        <f t="shared" si="22"/>
        <v>1W</v>
      </c>
      <c r="L309" s="19"/>
      <c r="M309" s="19"/>
      <c r="N309" s="19"/>
      <c r="O309" s="19"/>
      <c r="P309" s="19"/>
      <c r="Q309" s="19"/>
      <c r="R309" s="19"/>
      <c r="S309" s="19"/>
      <c r="T309" s="19"/>
      <c r="U309" s="19"/>
      <c r="V309" s="19"/>
      <c r="W309" s="19"/>
      <c r="X309" s="19"/>
      <c r="Y309" s="19"/>
      <c r="Z309" s="19"/>
      <c r="AA309" s="19"/>
      <c r="AB309" s="19"/>
      <c r="AC309" s="19"/>
      <c r="AD309" s="19"/>
      <c r="AE309" s="19"/>
      <c r="AF309" s="19"/>
      <c r="AG309" s="19"/>
      <c r="AH309" s="19"/>
      <c r="AI309" s="19"/>
      <c r="AJ309" s="19"/>
    </row>
    <row r="310" spans="1:36" ht="15.75" thickBot="1">
      <c r="A310" s="49">
        <v>44537</v>
      </c>
      <c r="B310" s="41" t="s">
        <v>77</v>
      </c>
      <c r="C310" t="s">
        <v>582</v>
      </c>
      <c r="D310" s="6">
        <v>44602</v>
      </c>
      <c r="E310">
        <v>700</v>
      </c>
      <c r="F310">
        <v>0.15</v>
      </c>
      <c r="G310" s="9" t="s">
        <v>551</v>
      </c>
      <c r="I310" s="5" t="s">
        <v>612</v>
      </c>
      <c r="J310" s="5" t="str">
        <f t="shared" si="22"/>
        <v>1W</v>
      </c>
      <c r="L310" s="19"/>
      <c r="M310" s="19"/>
      <c r="N310" s="19"/>
      <c r="O310" s="19"/>
      <c r="P310" s="19"/>
      <c r="Q310" s="19"/>
      <c r="R310" s="19"/>
      <c r="S310" s="19"/>
      <c r="T310" s="19"/>
      <c r="U310" s="19"/>
      <c r="V310" s="19"/>
      <c r="W310" s="19"/>
      <c r="X310" s="19"/>
      <c r="Y310" s="19"/>
      <c r="Z310" s="19"/>
      <c r="AA310" s="19"/>
      <c r="AB310" s="19"/>
      <c r="AC310" s="19"/>
      <c r="AD310" s="19"/>
      <c r="AE310" s="19"/>
      <c r="AF310" s="19"/>
      <c r="AG310" s="19"/>
      <c r="AH310" s="19"/>
      <c r="AI310" s="19"/>
      <c r="AJ310" s="19"/>
    </row>
    <row r="311" spans="1:36" ht="15.75" thickBot="1">
      <c r="A311" s="49">
        <v>44538</v>
      </c>
      <c r="B311" s="41" t="s">
        <v>77</v>
      </c>
      <c r="C311" t="s">
        <v>606</v>
      </c>
      <c r="D311" s="6">
        <v>44602</v>
      </c>
      <c r="E311">
        <v>700</v>
      </c>
      <c r="F311">
        <v>2.0499999999999998</v>
      </c>
      <c r="G311" s="9" t="s">
        <v>552</v>
      </c>
      <c r="I311" s="5" t="s">
        <v>612</v>
      </c>
      <c r="J311" s="5" t="str">
        <f t="shared" si="22"/>
        <v>1W</v>
      </c>
      <c r="L311" s="19"/>
      <c r="M311" s="19"/>
      <c r="N311" s="19"/>
      <c r="O311" s="19"/>
      <c r="P311" s="19"/>
      <c r="Q311" s="19"/>
      <c r="R311" s="19"/>
      <c r="S311" s="19"/>
      <c r="T311" s="19"/>
      <c r="U311" s="19"/>
      <c r="V311" s="19"/>
      <c r="W311" s="19"/>
      <c r="X311" s="19"/>
      <c r="Y311" s="19"/>
      <c r="Z311" s="19"/>
      <c r="AA311" s="19"/>
      <c r="AB311" s="19"/>
      <c r="AC311" s="19"/>
      <c r="AD311" s="19"/>
      <c r="AE311" s="19"/>
      <c r="AF311" s="19"/>
      <c r="AG311" s="19"/>
      <c r="AH311" s="19"/>
      <c r="AI311" s="19"/>
      <c r="AJ311" s="19"/>
    </row>
    <row r="312" spans="1:36" ht="15.75" thickBot="1">
      <c r="A312" s="49">
        <v>44539</v>
      </c>
      <c r="B312" s="41" t="s">
        <v>77</v>
      </c>
      <c r="C312" t="s">
        <v>599</v>
      </c>
      <c r="D312" s="6">
        <v>44602</v>
      </c>
      <c r="E312">
        <v>700</v>
      </c>
      <c r="F312">
        <v>3.15</v>
      </c>
      <c r="G312" s="9" t="s">
        <v>553</v>
      </c>
      <c r="I312" s="5" t="s">
        <v>610</v>
      </c>
      <c r="J312" s="5" t="str">
        <f t="shared" si="22"/>
        <v>1C</v>
      </c>
      <c r="L312" s="19"/>
      <c r="M312" s="19"/>
      <c r="N312" s="19"/>
      <c r="O312" s="19"/>
      <c r="P312" s="19"/>
      <c r="Q312" s="19"/>
      <c r="R312" s="19"/>
      <c r="S312" s="19"/>
      <c r="T312" s="19"/>
      <c r="U312" s="19"/>
      <c r="V312" s="19"/>
      <c r="W312" s="19"/>
      <c r="X312" s="19"/>
      <c r="Y312" s="19"/>
      <c r="Z312" s="19"/>
      <c r="AA312" s="19"/>
      <c r="AB312" s="19"/>
      <c r="AC312" s="19"/>
      <c r="AD312" s="19"/>
      <c r="AE312" s="19"/>
      <c r="AF312" s="19"/>
      <c r="AG312" s="19"/>
      <c r="AH312" s="19"/>
      <c r="AI312" s="19"/>
      <c r="AJ312" s="19"/>
    </row>
    <row r="313" spans="1:36" ht="15.75" thickBot="1">
      <c r="A313" s="49">
        <v>44540</v>
      </c>
      <c r="B313" s="41" t="s">
        <v>77</v>
      </c>
      <c r="C313" t="s">
        <v>583</v>
      </c>
      <c r="D313" s="6">
        <v>44602</v>
      </c>
      <c r="E313">
        <v>700</v>
      </c>
      <c r="F313">
        <v>1.0833333333333333</v>
      </c>
      <c r="G313" s="9" t="s">
        <v>554</v>
      </c>
      <c r="I313" s="5" t="s">
        <v>610</v>
      </c>
      <c r="J313" s="5" t="str">
        <f t="shared" si="22"/>
        <v>1C</v>
      </c>
      <c r="L313" s="19"/>
      <c r="M313" s="19"/>
      <c r="N313" s="19"/>
      <c r="O313" s="19"/>
      <c r="P313" s="19"/>
      <c r="Q313" s="19"/>
      <c r="R313" s="19"/>
      <c r="S313" s="19"/>
      <c r="T313" s="19"/>
      <c r="U313" s="19"/>
      <c r="V313" s="19"/>
      <c r="W313" s="19"/>
      <c r="X313" s="19"/>
      <c r="Y313" s="19"/>
      <c r="Z313" s="19"/>
      <c r="AA313" s="19"/>
      <c r="AB313" s="19"/>
      <c r="AC313" s="19"/>
      <c r="AD313" s="19"/>
      <c r="AE313" s="19"/>
      <c r="AF313" s="19"/>
      <c r="AG313" s="19"/>
      <c r="AH313" s="19"/>
      <c r="AI313" s="19"/>
      <c r="AJ313" s="19"/>
    </row>
    <row r="314" spans="1:36" ht="15" customHeight="1" thickBot="1">
      <c r="A314" s="49">
        <v>44541</v>
      </c>
      <c r="B314" s="41" t="s">
        <v>77</v>
      </c>
      <c r="C314" t="s">
        <v>595</v>
      </c>
      <c r="D314" s="6">
        <v>44601</v>
      </c>
      <c r="E314">
        <v>700</v>
      </c>
      <c r="F314">
        <v>1.1499999999999999</v>
      </c>
      <c r="G314" s="9" t="s">
        <v>555</v>
      </c>
      <c r="I314" s="5" t="s">
        <v>612</v>
      </c>
      <c r="J314" s="5" t="str">
        <f t="shared" si="22"/>
        <v>1W</v>
      </c>
      <c r="L314" s="19"/>
      <c r="M314" s="19"/>
      <c r="N314" s="19"/>
      <c r="O314" s="19"/>
      <c r="P314" s="19"/>
      <c r="Q314" s="19"/>
      <c r="R314" s="19"/>
      <c r="S314" s="19"/>
      <c r="T314" s="19"/>
      <c r="U314" s="19"/>
      <c r="V314" s="19"/>
      <c r="W314" s="19"/>
      <c r="X314" s="19"/>
      <c r="Y314" s="19"/>
      <c r="Z314" s="19"/>
      <c r="AA314" s="19"/>
      <c r="AB314" s="19"/>
      <c r="AC314" s="19"/>
      <c r="AD314" s="19"/>
      <c r="AE314" s="19"/>
      <c r="AF314" s="19"/>
      <c r="AG314" s="19"/>
      <c r="AH314" s="19"/>
      <c r="AI314" s="19"/>
      <c r="AJ314" s="19"/>
    </row>
    <row r="315" spans="1:36" ht="15.75" thickBot="1">
      <c r="A315" s="49">
        <v>44542</v>
      </c>
      <c r="B315" s="41" t="s">
        <v>77</v>
      </c>
      <c r="C315" t="s">
        <v>584</v>
      </c>
      <c r="D315" s="6">
        <v>44601</v>
      </c>
      <c r="E315">
        <v>700</v>
      </c>
      <c r="F315">
        <v>2.0833333333333335</v>
      </c>
      <c r="G315" s="9" t="s">
        <v>556</v>
      </c>
      <c r="I315" s="5" t="s">
        <v>610</v>
      </c>
      <c r="J315" s="5" t="str">
        <f t="shared" si="22"/>
        <v>1C</v>
      </c>
      <c r="L315" s="19"/>
      <c r="M315" s="19"/>
      <c r="N315" s="19"/>
      <c r="O315" s="19"/>
      <c r="P315" s="19"/>
      <c r="Q315" s="19"/>
      <c r="R315" s="19"/>
      <c r="S315" s="19"/>
      <c r="T315" s="19"/>
      <c r="U315" s="19"/>
      <c r="V315" s="19"/>
      <c r="W315" s="19"/>
      <c r="X315" s="19"/>
      <c r="Y315" s="19"/>
      <c r="Z315" s="19"/>
      <c r="AA315" s="19"/>
      <c r="AB315" s="19"/>
      <c r="AC315" s="19"/>
      <c r="AD315" s="19"/>
      <c r="AE315" s="19"/>
      <c r="AF315" s="19"/>
      <c r="AG315" s="19"/>
      <c r="AH315" s="19"/>
      <c r="AI315" s="19"/>
      <c r="AJ315" s="19"/>
    </row>
    <row r="316" spans="1:36" ht="15.75" thickBot="1">
      <c r="A316" s="49">
        <v>44544</v>
      </c>
      <c r="B316" s="41" t="s">
        <v>77</v>
      </c>
      <c r="C316" t="s">
        <v>596</v>
      </c>
      <c r="D316" s="6">
        <v>44601</v>
      </c>
      <c r="E316">
        <v>700</v>
      </c>
      <c r="F316">
        <v>1.0666666666666667</v>
      </c>
      <c r="G316" s="9" t="s">
        <v>557</v>
      </c>
      <c r="I316" s="5" t="s">
        <v>610</v>
      </c>
      <c r="J316" s="5" t="str">
        <f t="shared" si="22"/>
        <v>1C</v>
      </c>
      <c r="L316" s="19"/>
      <c r="M316" s="19"/>
      <c r="N316" s="19"/>
      <c r="O316" s="19"/>
      <c r="P316" s="19"/>
      <c r="Q316" s="19"/>
      <c r="R316" s="19"/>
      <c r="S316" s="19"/>
      <c r="T316" s="19"/>
      <c r="U316" s="19"/>
      <c r="V316" s="19"/>
      <c r="W316" s="19"/>
      <c r="X316" s="19"/>
      <c r="Y316" s="19"/>
      <c r="Z316" s="19"/>
      <c r="AA316" s="19"/>
      <c r="AB316" s="19"/>
      <c r="AC316" s="19"/>
      <c r="AD316" s="19"/>
      <c r="AE316" s="19"/>
      <c r="AF316" s="19"/>
      <c r="AG316" s="19"/>
      <c r="AH316" s="19"/>
      <c r="AI316" s="19"/>
      <c r="AJ316" s="19"/>
    </row>
    <row r="317" spans="1:36" ht="15.75" thickBot="1">
      <c r="A317" s="49">
        <v>44545</v>
      </c>
      <c r="B317" s="41" t="s">
        <v>77</v>
      </c>
      <c r="C317" t="s">
        <v>521</v>
      </c>
      <c r="D317" s="6">
        <v>44601</v>
      </c>
      <c r="E317">
        <v>700</v>
      </c>
      <c r="F317">
        <v>1.1499999999999999</v>
      </c>
      <c r="G317" s="9" t="s">
        <v>558</v>
      </c>
      <c r="I317" s="5" t="s">
        <v>610</v>
      </c>
      <c r="J317" s="5" t="str">
        <f t="shared" si="22"/>
        <v>1C</v>
      </c>
      <c r="L317" s="19"/>
      <c r="M317" s="19"/>
      <c r="N317" s="19"/>
      <c r="O317" s="19"/>
      <c r="P317" s="19"/>
      <c r="Q317" s="19"/>
      <c r="R317" s="19"/>
      <c r="S317" s="19"/>
      <c r="T317" s="19"/>
      <c r="U317" s="19"/>
      <c r="V317" s="19"/>
      <c r="W317" s="19"/>
      <c r="X317" s="19"/>
      <c r="Y317" s="19"/>
      <c r="Z317" s="19"/>
      <c r="AA317" s="19"/>
      <c r="AB317" s="19"/>
      <c r="AC317" s="19"/>
      <c r="AD317" s="19"/>
      <c r="AE317" s="19"/>
      <c r="AF317" s="19"/>
      <c r="AG317" s="19"/>
      <c r="AH317" s="19"/>
      <c r="AI317" s="19"/>
      <c r="AJ317" s="19"/>
    </row>
    <row r="318" spans="1:36" ht="15.75" thickBot="1">
      <c r="A318" s="49">
        <v>44546</v>
      </c>
      <c r="B318" s="41" t="s">
        <v>77</v>
      </c>
      <c r="C318" t="s">
        <v>517</v>
      </c>
      <c r="D318" s="6">
        <v>44601</v>
      </c>
      <c r="E318">
        <v>700</v>
      </c>
      <c r="F318">
        <v>1.1499999999999999</v>
      </c>
      <c r="G318" s="9" t="s">
        <v>559</v>
      </c>
      <c r="I318" s="5" t="s">
        <v>610</v>
      </c>
      <c r="J318" s="5" t="str">
        <f t="shared" si="22"/>
        <v>1C</v>
      </c>
      <c r="L318" s="19"/>
      <c r="M318" s="19"/>
      <c r="N318" s="19"/>
      <c r="O318" s="19"/>
      <c r="P318" s="19"/>
      <c r="Q318" s="19"/>
      <c r="R318" s="19"/>
      <c r="S318" s="19"/>
      <c r="T318" s="19"/>
      <c r="U318" s="19"/>
      <c r="V318" s="19"/>
      <c r="W318" s="19"/>
      <c r="X318" s="19"/>
      <c r="Y318" s="19"/>
      <c r="Z318" s="19"/>
      <c r="AA318" s="19"/>
      <c r="AB318" s="19"/>
      <c r="AC318" s="19"/>
      <c r="AD318" s="19"/>
      <c r="AE318" s="19"/>
      <c r="AF318" s="19"/>
      <c r="AG318" s="19"/>
      <c r="AH318" s="19"/>
      <c r="AI318" s="19"/>
      <c r="AJ318" s="19"/>
    </row>
    <row r="319" spans="1:36" ht="15.75" thickBot="1">
      <c r="A319" s="49">
        <v>44547</v>
      </c>
      <c r="B319" s="41" t="s">
        <v>77</v>
      </c>
      <c r="C319" t="s">
        <v>585</v>
      </c>
      <c r="D319" s="6">
        <v>44601</v>
      </c>
      <c r="E319">
        <v>700</v>
      </c>
      <c r="F319">
        <v>3.3333333333333333E-2</v>
      </c>
      <c r="G319" s="9" t="s">
        <v>560</v>
      </c>
      <c r="I319" s="5" t="s">
        <v>612</v>
      </c>
      <c r="J319" s="5" t="str">
        <f t="shared" si="22"/>
        <v>1W</v>
      </c>
      <c r="L319" s="19"/>
      <c r="M319" s="19"/>
      <c r="N319" s="19"/>
      <c r="O319" s="19"/>
      <c r="P319" s="19"/>
      <c r="Q319" s="19"/>
      <c r="R319" s="19"/>
      <c r="S319" s="19"/>
      <c r="T319" s="19"/>
      <c r="U319" s="19"/>
      <c r="V319" s="19"/>
      <c r="W319" s="19"/>
      <c r="X319" s="19"/>
      <c r="Y319" s="19"/>
      <c r="Z319" s="19"/>
      <c r="AA319" s="19"/>
      <c r="AB319" s="19"/>
      <c r="AC319" s="19"/>
      <c r="AD319" s="19"/>
      <c r="AE319" s="19"/>
      <c r="AF319" s="19"/>
      <c r="AG319" s="19"/>
      <c r="AH319" s="19"/>
      <c r="AI319" s="19"/>
      <c r="AJ319" s="19"/>
    </row>
    <row r="320" spans="1:36" ht="15.75" thickBot="1">
      <c r="A320" s="49">
        <v>44548</v>
      </c>
      <c r="B320" s="41" t="s">
        <v>77</v>
      </c>
      <c r="C320" t="s">
        <v>586</v>
      </c>
      <c r="D320" s="6">
        <v>44601</v>
      </c>
      <c r="E320">
        <v>700</v>
      </c>
      <c r="F320">
        <v>1.1499999999999999</v>
      </c>
      <c r="G320" s="9" t="s">
        <v>561</v>
      </c>
      <c r="I320" s="5" t="s">
        <v>610</v>
      </c>
      <c r="J320" s="5" t="str">
        <f t="shared" si="22"/>
        <v>1C</v>
      </c>
      <c r="L320" s="19"/>
      <c r="M320" s="19"/>
      <c r="N320" s="19"/>
      <c r="O320" s="19"/>
      <c r="P320" s="19"/>
      <c r="Q320" s="19"/>
      <c r="R320" s="19"/>
      <c r="S320" s="19"/>
      <c r="T320" s="19"/>
      <c r="U320" s="19"/>
      <c r="V320" s="19"/>
      <c r="W320" s="19"/>
      <c r="X320" s="19"/>
      <c r="Y320" s="19"/>
      <c r="Z320" s="19"/>
      <c r="AA320" s="19"/>
      <c r="AB320" s="19"/>
      <c r="AC320" s="19"/>
      <c r="AD320" s="19"/>
      <c r="AE320" s="19"/>
      <c r="AF320" s="19"/>
      <c r="AG320" s="19"/>
      <c r="AH320" s="19"/>
      <c r="AI320" s="19"/>
      <c r="AJ320" s="19"/>
    </row>
    <row r="321" spans="1:36" ht="15.75" thickBot="1">
      <c r="A321" s="49">
        <v>44549</v>
      </c>
      <c r="B321" s="41" t="s">
        <v>77</v>
      </c>
      <c r="C321" t="s">
        <v>587</v>
      </c>
      <c r="D321" s="6">
        <v>44601</v>
      </c>
      <c r="E321">
        <v>700</v>
      </c>
      <c r="F321">
        <v>3.0333333333333332</v>
      </c>
      <c r="G321" s="9" t="s">
        <v>562</v>
      </c>
      <c r="I321" s="5" t="s">
        <v>610</v>
      </c>
      <c r="J321" s="5" t="str">
        <f t="shared" si="22"/>
        <v>1C</v>
      </c>
      <c r="L321" s="19"/>
      <c r="M321" s="19"/>
      <c r="N321" s="19"/>
      <c r="O321" s="19"/>
      <c r="P321" s="19"/>
      <c r="Q321" s="19"/>
      <c r="R321" s="19"/>
      <c r="S321" s="19"/>
      <c r="T321" s="19"/>
      <c r="U321" s="19"/>
      <c r="V321" s="19"/>
      <c r="W321" s="19"/>
      <c r="X321" s="19"/>
      <c r="Y321" s="19"/>
      <c r="Z321" s="19"/>
      <c r="AA321" s="19"/>
      <c r="AB321" s="19"/>
      <c r="AC321" s="19"/>
      <c r="AD321" s="19"/>
      <c r="AE321" s="19"/>
      <c r="AF321" s="19"/>
      <c r="AG321" s="19"/>
      <c r="AH321" s="19"/>
      <c r="AI321" s="19"/>
      <c r="AJ321" s="19"/>
    </row>
    <row r="322" spans="1:36" ht="15.75" thickBot="1">
      <c r="A322" s="49">
        <v>44551</v>
      </c>
      <c r="B322" s="41" t="s">
        <v>77</v>
      </c>
      <c r="C322" t="s">
        <v>588</v>
      </c>
      <c r="D322" s="6">
        <v>44601</v>
      </c>
      <c r="E322">
        <v>700</v>
      </c>
      <c r="F322">
        <v>3.3333333333333333E-2</v>
      </c>
      <c r="G322" s="9" t="s">
        <v>563</v>
      </c>
      <c r="I322" s="5" t="s">
        <v>612</v>
      </c>
      <c r="J322" s="5" t="str">
        <f t="shared" si="22"/>
        <v>1W</v>
      </c>
      <c r="L322" s="19"/>
      <c r="M322" s="19"/>
      <c r="N322" s="19"/>
      <c r="O322" s="19"/>
      <c r="P322" s="19"/>
      <c r="Q322" s="19"/>
      <c r="R322" s="19"/>
      <c r="S322" s="19"/>
      <c r="T322" s="19"/>
      <c r="U322" s="19"/>
      <c r="V322" s="19"/>
      <c r="W322" s="19"/>
      <c r="X322" s="19"/>
      <c r="Y322" s="19"/>
      <c r="Z322" s="19"/>
      <c r="AA322" s="19"/>
      <c r="AB322" s="19"/>
      <c r="AC322" s="19"/>
      <c r="AD322" s="19"/>
      <c r="AE322" s="19"/>
      <c r="AF322" s="19"/>
      <c r="AG322" s="19"/>
      <c r="AH322" s="19"/>
      <c r="AI322" s="19"/>
      <c r="AJ322" s="19"/>
    </row>
    <row r="323" spans="1:36" ht="15.75" thickBot="1">
      <c r="A323" s="49">
        <v>44552</v>
      </c>
      <c r="B323" s="41" t="s">
        <v>77</v>
      </c>
      <c r="C323" t="s">
        <v>589</v>
      </c>
      <c r="D323" s="6">
        <v>44601</v>
      </c>
      <c r="E323">
        <v>700</v>
      </c>
      <c r="F323">
        <v>1.0166666666666666</v>
      </c>
      <c r="G323" s="9" t="s">
        <v>564</v>
      </c>
      <c r="I323" s="5" t="s">
        <v>612</v>
      </c>
      <c r="J323" s="5" t="str">
        <f t="shared" si="22"/>
        <v>1W</v>
      </c>
      <c r="L323" s="19"/>
      <c r="M323" s="19"/>
      <c r="N323" s="19"/>
      <c r="O323" s="19"/>
      <c r="P323" s="19"/>
      <c r="Q323" s="19"/>
      <c r="R323" s="19"/>
      <c r="S323" s="19"/>
      <c r="T323" s="19"/>
      <c r="U323" s="19"/>
      <c r="V323" s="19"/>
      <c r="W323" s="19"/>
      <c r="X323" s="19"/>
      <c r="Y323" s="19"/>
      <c r="Z323" s="19"/>
      <c r="AA323" s="19"/>
      <c r="AB323" s="19"/>
      <c r="AC323" s="19"/>
      <c r="AD323" s="19"/>
      <c r="AE323" s="19"/>
      <c r="AF323" s="19"/>
      <c r="AG323" s="19"/>
      <c r="AH323" s="19"/>
      <c r="AI323" s="19"/>
      <c r="AJ323" s="19"/>
    </row>
    <row r="324" spans="1:36" ht="15.75" thickBot="1">
      <c r="A324" s="49">
        <v>44553</v>
      </c>
      <c r="B324" s="41" t="s">
        <v>77</v>
      </c>
      <c r="C324" t="s">
        <v>526</v>
      </c>
      <c r="D324" s="6">
        <v>44601</v>
      </c>
      <c r="E324">
        <v>700</v>
      </c>
      <c r="F324">
        <v>6.6666666666666666E-2</v>
      </c>
      <c r="G324" s="9" t="s">
        <v>565</v>
      </c>
      <c r="I324" s="5" t="s">
        <v>612</v>
      </c>
      <c r="J324" s="5" t="str">
        <f t="shared" si="22"/>
        <v>1W</v>
      </c>
      <c r="L324" s="19"/>
      <c r="M324" s="19"/>
      <c r="N324" s="19"/>
      <c r="O324" s="19"/>
      <c r="P324" s="19"/>
      <c r="Q324" s="19"/>
      <c r="R324" s="19"/>
      <c r="S324" s="19"/>
      <c r="T324" s="19"/>
      <c r="U324" s="19"/>
      <c r="V324" s="19"/>
      <c r="W324" s="19"/>
      <c r="X324" s="19"/>
      <c r="Y324" s="19"/>
      <c r="Z324" s="19"/>
      <c r="AA324" s="19"/>
      <c r="AB324" s="19"/>
      <c r="AC324" s="19"/>
      <c r="AD324" s="19"/>
      <c r="AE324" s="19"/>
      <c r="AF324" s="19"/>
      <c r="AG324" s="19"/>
      <c r="AH324" s="19"/>
      <c r="AI324" s="19"/>
      <c r="AJ324" s="19"/>
    </row>
    <row r="325" spans="1:36" ht="15.75" thickBot="1">
      <c r="A325" s="49">
        <v>44554</v>
      </c>
      <c r="B325" s="41" t="s">
        <v>77</v>
      </c>
      <c r="C325" t="s">
        <v>596</v>
      </c>
      <c r="D325" s="6">
        <v>44601</v>
      </c>
      <c r="E325">
        <v>700</v>
      </c>
      <c r="F325">
        <v>0</v>
      </c>
      <c r="G325" s="9" t="s">
        <v>566</v>
      </c>
      <c r="I325" s="5" t="s">
        <v>612</v>
      </c>
      <c r="J325" s="5" t="str">
        <f t="shared" si="22"/>
        <v>1W</v>
      </c>
      <c r="L325" s="19"/>
      <c r="M325" s="19"/>
      <c r="N325" s="19"/>
      <c r="O325" s="19"/>
      <c r="P325" s="19"/>
      <c r="Q325" s="19"/>
      <c r="R325" s="19"/>
      <c r="S325" s="19"/>
      <c r="T325" s="19"/>
      <c r="U325" s="19"/>
      <c r="V325" s="19"/>
      <c r="W325" s="19"/>
      <c r="X325" s="19"/>
      <c r="Y325" s="19"/>
      <c r="Z325" s="19"/>
      <c r="AA325" s="19"/>
      <c r="AB325" s="19"/>
      <c r="AC325" s="19"/>
      <c r="AD325" s="19"/>
      <c r="AE325" s="19"/>
      <c r="AF325" s="19"/>
      <c r="AG325" s="19"/>
      <c r="AH325" s="19"/>
      <c r="AI325" s="19"/>
      <c r="AJ325" s="19"/>
    </row>
    <row r="326" spans="1:36" ht="15.75" thickBot="1">
      <c r="A326" s="49">
        <v>44555</v>
      </c>
      <c r="B326" s="41" t="s">
        <v>77</v>
      </c>
      <c r="C326" t="s">
        <v>521</v>
      </c>
      <c r="D326" s="6">
        <v>44600</v>
      </c>
      <c r="E326">
        <v>700</v>
      </c>
      <c r="F326">
        <v>2.0499999999999998</v>
      </c>
      <c r="G326" s="9" t="s">
        <v>567</v>
      </c>
      <c r="I326" s="5" t="s">
        <v>612</v>
      </c>
      <c r="J326" s="5" t="str">
        <f t="shared" si="22"/>
        <v>1W</v>
      </c>
      <c r="L326" s="19"/>
      <c r="M326" s="19"/>
      <c r="N326" s="19"/>
      <c r="O326" s="19"/>
      <c r="P326" s="19"/>
      <c r="Q326" s="19"/>
      <c r="R326" s="19"/>
      <c r="S326" s="19"/>
      <c r="T326" s="19"/>
      <c r="U326" s="19"/>
      <c r="V326" s="19"/>
      <c r="W326" s="19"/>
      <c r="X326" s="19"/>
      <c r="Y326" s="19"/>
      <c r="Z326" s="19"/>
      <c r="AA326" s="19"/>
      <c r="AB326" s="19"/>
      <c r="AC326" s="19"/>
      <c r="AD326" s="19"/>
      <c r="AE326" s="19"/>
      <c r="AF326" s="19"/>
      <c r="AG326" s="19"/>
      <c r="AH326" s="19"/>
      <c r="AI326" s="19"/>
      <c r="AJ326" s="19"/>
    </row>
    <row r="327" spans="1:36" ht="15.75" thickBot="1">
      <c r="A327" s="49">
        <v>44556</v>
      </c>
      <c r="B327" s="41" t="s">
        <v>77</v>
      </c>
      <c r="C327" t="s">
        <v>591</v>
      </c>
      <c r="D327" s="6">
        <v>44600</v>
      </c>
      <c r="E327">
        <v>700</v>
      </c>
      <c r="F327">
        <v>2.1333333333333333</v>
      </c>
      <c r="G327" s="9" t="s">
        <v>568</v>
      </c>
      <c r="I327" s="5" t="s">
        <v>612</v>
      </c>
      <c r="J327" s="5" t="str">
        <f t="shared" si="22"/>
        <v>1W</v>
      </c>
      <c r="L327" s="19"/>
      <c r="M327" s="19"/>
      <c r="N327" s="19"/>
      <c r="O327" s="19"/>
      <c r="P327" s="19"/>
      <c r="Q327" s="19"/>
      <c r="R327" s="19"/>
      <c r="S327" s="19"/>
      <c r="T327" s="19"/>
      <c r="U327" s="19"/>
      <c r="V327" s="19"/>
      <c r="W327" s="19"/>
      <c r="X327" s="19"/>
      <c r="Y327" s="19"/>
      <c r="Z327" s="19"/>
      <c r="AA327" s="19"/>
      <c r="AB327" s="19"/>
      <c r="AC327" s="19"/>
      <c r="AD327" s="19"/>
      <c r="AE327" s="19"/>
      <c r="AF327" s="19"/>
      <c r="AG327" s="19"/>
      <c r="AH327" s="19"/>
      <c r="AI327" s="19"/>
      <c r="AJ327" s="19"/>
    </row>
    <row r="328" spans="1:36" ht="15.75" thickBot="1">
      <c r="A328" s="49">
        <v>44558</v>
      </c>
      <c r="B328" s="41" t="s">
        <v>77</v>
      </c>
      <c r="C328" t="s">
        <v>597</v>
      </c>
      <c r="D328" s="6">
        <v>44600</v>
      </c>
      <c r="E328">
        <v>700</v>
      </c>
      <c r="F328">
        <v>1.0166666666666666</v>
      </c>
      <c r="G328" s="9" t="s">
        <v>569</v>
      </c>
      <c r="I328" s="5" t="s">
        <v>610</v>
      </c>
      <c r="J328" s="5" t="str">
        <f t="shared" si="22"/>
        <v>1C</v>
      </c>
      <c r="L328" s="19"/>
      <c r="M328" s="19"/>
      <c r="N328" s="19"/>
      <c r="O328" s="19"/>
      <c r="P328" s="19"/>
      <c r="Q328" s="19"/>
      <c r="R328" s="19"/>
      <c r="S328" s="19"/>
      <c r="T328" s="19"/>
      <c r="U328" s="19"/>
      <c r="V328" s="19"/>
      <c r="W328" s="19"/>
      <c r="X328" s="19"/>
      <c r="Y328" s="19"/>
      <c r="Z328" s="19"/>
      <c r="AA328" s="19"/>
      <c r="AB328" s="19"/>
      <c r="AC328" s="19"/>
      <c r="AD328" s="19"/>
      <c r="AE328" s="19"/>
      <c r="AF328" s="19"/>
      <c r="AG328" s="19"/>
      <c r="AH328" s="19"/>
      <c r="AI328" s="19"/>
      <c r="AJ328" s="19"/>
    </row>
    <row r="329" spans="1:36" ht="15.75" thickBot="1">
      <c r="A329" s="49">
        <v>44559</v>
      </c>
      <c r="B329" s="41" t="s">
        <v>77</v>
      </c>
      <c r="C329" t="s">
        <v>590</v>
      </c>
      <c r="D329" s="6">
        <v>44600</v>
      </c>
      <c r="E329" t="s">
        <v>21</v>
      </c>
      <c r="F329">
        <v>2.0833333333333335</v>
      </c>
      <c r="G329" s="9" t="s">
        <v>570</v>
      </c>
      <c r="I329" s="5" t="s">
        <v>610</v>
      </c>
      <c r="J329" s="5" t="str">
        <f t="shared" si="22"/>
        <v>1C</v>
      </c>
      <c r="L329" s="19"/>
      <c r="M329" s="19"/>
      <c r="N329" s="19"/>
      <c r="O329" s="19"/>
      <c r="P329" s="19"/>
      <c r="Q329" s="19"/>
      <c r="R329" s="19"/>
      <c r="S329" s="19"/>
      <c r="T329" s="19"/>
      <c r="U329" s="19"/>
      <c r="V329" s="19"/>
      <c r="W329" s="19"/>
      <c r="X329" s="19"/>
      <c r="Y329" s="19"/>
      <c r="Z329" s="19"/>
      <c r="AA329" s="19"/>
      <c r="AB329" s="19"/>
      <c r="AC329" s="19"/>
      <c r="AD329" s="19"/>
      <c r="AE329" s="19"/>
      <c r="AF329" s="19"/>
      <c r="AG329" s="19"/>
      <c r="AH329" s="19"/>
      <c r="AI329" s="19"/>
      <c r="AJ329" s="19"/>
    </row>
    <row r="330" spans="1:36" ht="15.75" thickBot="1">
      <c r="A330" s="49">
        <v>44560</v>
      </c>
      <c r="B330" s="41" t="s">
        <v>77</v>
      </c>
      <c r="C330" t="s">
        <v>596</v>
      </c>
      <c r="D330" s="6">
        <v>44600</v>
      </c>
      <c r="E330">
        <v>700</v>
      </c>
      <c r="F330">
        <v>4.0333333333333332</v>
      </c>
      <c r="G330" s="9" t="s">
        <v>571</v>
      </c>
      <c r="I330" s="5" t="s">
        <v>610</v>
      </c>
      <c r="J330" s="5" t="str">
        <f t="shared" si="22"/>
        <v>1C</v>
      </c>
      <c r="L330" s="19"/>
      <c r="M330" s="19"/>
      <c r="N330" s="19"/>
      <c r="O330" s="19"/>
      <c r="P330" s="19"/>
      <c r="Q330" s="19"/>
      <c r="R330" s="19"/>
      <c r="S330" s="19"/>
      <c r="T330" s="19"/>
      <c r="U330" s="19"/>
      <c r="V330" s="19"/>
      <c r="W330" s="19"/>
      <c r="X330" s="19"/>
      <c r="Y330" s="19"/>
      <c r="Z330" s="19"/>
      <c r="AA330" s="19"/>
      <c r="AB330" s="19"/>
      <c r="AC330" s="19"/>
      <c r="AD330" s="19"/>
      <c r="AE330" s="19"/>
      <c r="AF330" s="19"/>
      <c r="AG330" s="19"/>
      <c r="AH330" s="19"/>
      <c r="AI330" s="19"/>
      <c r="AJ330" s="19"/>
    </row>
    <row r="331" spans="1:36" ht="15.75" thickBot="1">
      <c r="A331" s="49">
        <v>44561</v>
      </c>
      <c r="B331" s="41" t="s">
        <v>77</v>
      </c>
      <c r="C331" t="s">
        <v>517</v>
      </c>
      <c r="D331" s="6">
        <v>44600</v>
      </c>
      <c r="E331">
        <v>700</v>
      </c>
      <c r="F331">
        <v>2.0833333333333335</v>
      </c>
      <c r="G331" s="9" t="s">
        <v>572</v>
      </c>
      <c r="I331" s="5" t="s">
        <v>610</v>
      </c>
      <c r="J331" s="5" t="str">
        <f t="shared" si="22"/>
        <v>1C</v>
      </c>
      <c r="L331" s="19"/>
      <c r="M331" s="19"/>
      <c r="N331" s="19"/>
      <c r="O331" s="19"/>
      <c r="P331" s="19"/>
      <c r="Q331" s="19"/>
      <c r="R331" s="19"/>
      <c r="S331" s="19"/>
      <c r="T331" s="19"/>
      <c r="U331" s="19"/>
      <c r="V331" s="19"/>
      <c r="W331" s="19"/>
      <c r="X331" s="19"/>
      <c r="Y331" s="19"/>
      <c r="Z331" s="19"/>
      <c r="AA331" s="19"/>
      <c r="AB331" s="19"/>
      <c r="AC331" s="19"/>
      <c r="AD331" s="19"/>
      <c r="AE331" s="19"/>
      <c r="AF331" s="19"/>
      <c r="AG331" s="19"/>
      <c r="AH331" s="19"/>
      <c r="AI331" s="19"/>
      <c r="AJ331" s="19"/>
    </row>
    <row r="332" spans="1:36">
      <c r="A332" s="48"/>
      <c r="C332" t="s">
        <v>601</v>
      </c>
      <c r="D332" s="6">
        <v>44600</v>
      </c>
      <c r="E332">
        <v>700</v>
      </c>
      <c r="F332">
        <v>5.1333333333333337</v>
      </c>
      <c r="G332" s="9" t="s">
        <v>573</v>
      </c>
      <c r="I332" s="5" t="s">
        <v>612</v>
      </c>
      <c r="J332" s="5" t="str">
        <f t="shared" si="22"/>
        <v>1W</v>
      </c>
      <c r="L332" s="19"/>
      <c r="M332" s="19"/>
      <c r="N332" s="19"/>
      <c r="O332" s="19"/>
      <c r="P332" s="19"/>
      <c r="Q332" s="19"/>
      <c r="R332" s="19"/>
      <c r="S332" s="19"/>
      <c r="T332" s="19"/>
      <c r="U332" s="19"/>
      <c r="V332" s="19"/>
      <c r="W332" s="19"/>
      <c r="X332" s="19"/>
      <c r="Y332" s="19"/>
      <c r="Z332" s="19"/>
      <c r="AA332" s="19"/>
      <c r="AB332" s="19"/>
      <c r="AC332" s="19"/>
      <c r="AD332" s="19"/>
      <c r="AE332" s="19"/>
      <c r="AF332" s="19"/>
      <c r="AG332" s="19"/>
      <c r="AH332" s="19"/>
      <c r="AI332" s="19"/>
      <c r="AJ332" s="19"/>
    </row>
    <row r="333" spans="1:36">
      <c r="A333" s="48"/>
      <c r="C333" t="s">
        <v>596</v>
      </c>
      <c r="D333" s="6">
        <v>44600</v>
      </c>
      <c r="E333">
        <v>700</v>
      </c>
      <c r="F333">
        <v>2.0833333333333335</v>
      </c>
      <c r="G333" s="9" t="s">
        <v>574</v>
      </c>
      <c r="I333" s="5" t="s">
        <v>610</v>
      </c>
      <c r="J333" s="5" t="str">
        <f t="shared" si="22"/>
        <v>1C</v>
      </c>
      <c r="L333" s="19"/>
      <c r="M333" s="19"/>
      <c r="N333" s="19"/>
      <c r="O333" s="19"/>
      <c r="P333" s="19"/>
      <c r="Q333" s="19"/>
      <c r="R333" s="19"/>
      <c r="S333" s="19"/>
      <c r="T333" s="19"/>
      <c r="U333" s="19"/>
      <c r="V333" s="19"/>
      <c r="W333" s="19"/>
      <c r="X333" s="19"/>
      <c r="Y333" s="19"/>
      <c r="Z333" s="19"/>
      <c r="AA333" s="19"/>
      <c r="AB333" s="19"/>
      <c r="AC333" s="19"/>
      <c r="AD333" s="19"/>
      <c r="AE333" s="19"/>
      <c r="AF333" s="19"/>
      <c r="AG333" s="19"/>
      <c r="AH333" s="19"/>
      <c r="AI333" s="19"/>
      <c r="AJ333" s="19"/>
    </row>
    <row r="334" spans="1:36">
      <c r="A334" s="48"/>
      <c r="C334" t="s">
        <v>517</v>
      </c>
      <c r="D334" s="6">
        <v>44600</v>
      </c>
      <c r="E334">
        <v>700</v>
      </c>
      <c r="F334">
        <v>3.3333333333333333E-2</v>
      </c>
      <c r="G334" s="9" t="s">
        <v>575</v>
      </c>
      <c r="I334" s="5" t="s">
        <v>612</v>
      </c>
      <c r="J334" s="5" t="str">
        <f t="shared" si="22"/>
        <v>1W</v>
      </c>
      <c r="L334" s="19"/>
      <c r="M334" s="19"/>
      <c r="N334" s="19"/>
      <c r="O334" s="19"/>
      <c r="P334" s="19"/>
      <c r="Q334" s="19"/>
      <c r="R334" s="19"/>
      <c r="S334" s="19"/>
      <c r="T334" s="19"/>
      <c r="U334" s="19"/>
      <c r="V334" s="19"/>
      <c r="W334" s="19"/>
      <c r="X334" s="19"/>
      <c r="Y334" s="19"/>
      <c r="Z334" s="19"/>
      <c r="AA334" s="19"/>
      <c r="AB334" s="19"/>
      <c r="AC334" s="19"/>
      <c r="AD334" s="19"/>
      <c r="AE334" s="19"/>
      <c r="AF334" s="19"/>
      <c r="AG334" s="19"/>
      <c r="AH334" s="19"/>
      <c r="AI334" s="19"/>
      <c r="AJ334" s="19"/>
    </row>
    <row r="335" spans="1:36" ht="15.75" thickBot="1">
      <c r="A335" s="48"/>
      <c r="I335" s="5"/>
      <c r="J335" s="37"/>
      <c r="L335" s="19"/>
      <c r="M335" s="19"/>
      <c r="N335" s="19"/>
      <c r="O335" s="19"/>
      <c r="P335" s="19"/>
      <c r="Q335" s="19"/>
      <c r="R335" s="19"/>
      <c r="S335" s="19"/>
      <c r="T335" s="19"/>
      <c r="U335" s="19"/>
      <c r="V335" s="19"/>
      <c r="W335" s="19"/>
      <c r="X335" s="19"/>
      <c r="Y335" s="19"/>
      <c r="Z335" s="19"/>
      <c r="AA335" s="19"/>
      <c r="AB335" s="19"/>
      <c r="AC335" s="19"/>
      <c r="AD335" s="19"/>
      <c r="AE335" s="19"/>
      <c r="AF335" s="19"/>
      <c r="AG335" s="19"/>
      <c r="AH335" s="19"/>
      <c r="AI335" s="19"/>
      <c r="AJ335" s="19"/>
    </row>
    <row r="336" spans="1:36" ht="36.75" thickBot="1">
      <c r="A336" s="54" t="s">
        <v>93</v>
      </c>
      <c r="B336" s="55"/>
      <c r="I336" s="5"/>
      <c r="J336" s="37"/>
      <c r="L336" s="19"/>
      <c r="M336" s="19"/>
      <c r="N336" s="19"/>
      <c r="O336" s="19"/>
      <c r="P336" s="19"/>
      <c r="Q336" s="19"/>
      <c r="R336" s="19"/>
      <c r="S336" s="19"/>
      <c r="T336" s="19"/>
      <c r="U336" s="19"/>
      <c r="V336" s="19"/>
      <c r="W336" s="19"/>
      <c r="X336" s="19"/>
      <c r="Y336" s="19"/>
      <c r="Z336" s="19"/>
      <c r="AA336" s="19"/>
      <c r="AB336" s="19"/>
      <c r="AC336" s="19"/>
      <c r="AD336" s="19"/>
      <c r="AE336" s="19"/>
      <c r="AF336" s="19"/>
      <c r="AG336" s="19"/>
      <c r="AH336" s="19"/>
      <c r="AI336" s="19"/>
      <c r="AJ336" s="19"/>
    </row>
    <row r="337" spans="1:36" ht="15.75" thickBot="1">
      <c r="A337" s="39" t="s">
        <v>16</v>
      </c>
      <c r="B337" s="39" t="s">
        <v>75</v>
      </c>
      <c r="I337" s="5"/>
      <c r="J337" s="37"/>
      <c r="L337" s="19"/>
      <c r="M337" s="19"/>
      <c r="N337" s="19"/>
      <c r="O337" s="19"/>
      <c r="P337" s="19"/>
      <c r="Q337" s="19"/>
      <c r="R337" s="19"/>
      <c r="S337" s="19"/>
      <c r="T337" s="19"/>
      <c r="U337" s="19"/>
      <c r="V337" s="19"/>
      <c r="W337" s="19"/>
      <c r="X337" s="19"/>
      <c r="Y337" s="19"/>
      <c r="Z337" s="19"/>
      <c r="AA337" s="19"/>
      <c r="AB337" s="19"/>
      <c r="AC337" s="19"/>
      <c r="AD337" s="19"/>
      <c r="AE337" s="19"/>
      <c r="AF337" s="19"/>
      <c r="AG337" s="19"/>
      <c r="AH337" s="19"/>
      <c r="AI337" s="19"/>
      <c r="AJ337" s="19"/>
    </row>
    <row r="338" spans="1:36" ht="15.75" thickBot="1">
      <c r="A338" s="49">
        <v>44502</v>
      </c>
      <c r="B338" s="41" t="s">
        <v>77</v>
      </c>
      <c r="I338" s="5"/>
      <c r="J338" s="37"/>
      <c r="L338" s="19"/>
      <c r="M338" s="19"/>
      <c r="N338" s="19"/>
      <c r="O338" s="19"/>
      <c r="P338" s="19"/>
      <c r="Q338" s="19"/>
      <c r="R338" s="19"/>
      <c r="S338" s="19"/>
      <c r="T338" s="19"/>
      <c r="U338" s="19"/>
      <c r="V338" s="19"/>
      <c r="W338" s="19"/>
      <c r="X338" s="19"/>
      <c r="Y338" s="19"/>
      <c r="Z338" s="19"/>
      <c r="AA338" s="19"/>
      <c r="AB338" s="19"/>
      <c r="AC338" s="19"/>
      <c r="AD338" s="19"/>
      <c r="AE338" s="19"/>
      <c r="AF338" s="19"/>
      <c r="AG338" s="19"/>
      <c r="AH338" s="19"/>
      <c r="AI338" s="19"/>
      <c r="AJ338" s="19"/>
    </row>
    <row r="339" spans="1:36" ht="15.75" thickBot="1">
      <c r="A339" s="49">
        <v>44503</v>
      </c>
      <c r="B339" s="41" t="s">
        <v>77</v>
      </c>
      <c r="I339" s="5"/>
      <c r="J339" s="37"/>
      <c r="L339" s="19"/>
      <c r="M339" s="19"/>
      <c r="N339" s="19"/>
      <c r="O339" s="19"/>
      <c r="P339" s="19"/>
      <c r="Q339" s="19"/>
      <c r="R339" s="19"/>
      <c r="S339" s="19"/>
      <c r="T339" s="19"/>
      <c r="U339" s="19"/>
      <c r="V339" s="19"/>
      <c r="W339" s="19"/>
      <c r="X339" s="19"/>
      <c r="Y339" s="19"/>
      <c r="Z339" s="19"/>
      <c r="AA339" s="19"/>
      <c r="AB339" s="19"/>
      <c r="AC339" s="19"/>
      <c r="AD339" s="19"/>
      <c r="AE339" s="19"/>
      <c r="AF339" s="19"/>
      <c r="AG339" s="19"/>
      <c r="AH339" s="19"/>
      <c r="AI339" s="19"/>
      <c r="AJ339" s="19"/>
    </row>
    <row r="340" spans="1:36" ht="15.75" thickBot="1">
      <c r="A340" s="49">
        <v>44504</v>
      </c>
      <c r="B340" s="41" t="s">
        <v>77</v>
      </c>
      <c r="I340" s="5"/>
      <c r="J340" s="37"/>
      <c r="L340" s="19"/>
      <c r="M340" s="19"/>
      <c r="N340" s="19"/>
      <c r="O340" s="19"/>
      <c r="P340" s="19"/>
      <c r="Q340" s="19"/>
      <c r="R340" s="19"/>
      <c r="S340" s="19"/>
      <c r="T340" s="19"/>
      <c r="U340" s="19"/>
      <c r="V340" s="19"/>
      <c r="W340" s="19"/>
      <c r="X340" s="19"/>
      <c r="Y340" s="19"/>
      <c r="Z340" s="19"/>
      <c r="AA340" s="19"/>
      <c r="AB340" s="19"/>
      <c r="AC340" s="19"/>
      <c r="AD340" s="19"/>
      <c r="AE340" s="19"/>
      <c r="AF340" s="19"/>
      <c r="AG340" s="19"/>
      <c r="AH340" s="19"/>
      <c r="AI340" s="19"/>
      <c r="AJ340" s="19"/>
    </row>
    <row r="341" spans="1:36" ht="15.75" thickBot="1">
      <c r="A341" s="49">
        <v>44505</v>
      </c>
      <c r="B341" s="41" t="s">
        <v>77</v>
      </c>
      <c r="I341" s="5"/>
      <c r="J341" s="37"/>
      <c r="L341" s="19"/>
      <c r="M341" s="19"/>
      <c r="N341" s="19"/>
      <c r="O341" s="19"/>
      <c r="P341" s="19"/>
      <c r="Q341" s="19"/>
      <c r="R341" s="19"/>
      <c r="S341" s="19"/>
      <c r="T341" s="19"/>
      <c r="U341" s="19"/>
      <c r="V341" s="19"/>
      <c r="W341" s="19"/>
      <c r="X341" s="19"/>
      <c r="Y341" s="19"/>
      <c r="Z341" s="19"/>
      <c r="AA341" s="19"/>
      <c r="AB341" s="19"/>
      <c r="AC341" s="19"/>
      <c r="AD341" s="19"/>
      <c r="AE341" s="19"/>
      <c r="AF341" s="19"/>
      <c r="AG341" s="19"/>
      <c r="AH341" s="19"/>
      <c r="AI341" s="19"/>
      <c r="AJ341" s="19"/>
    </row>
    <row r="342" spans="1:36" ht="15.75" thickBot="1">
      <c r="A342" s="49">
        <v>44506</v>
      </c>
      <c r="B342" s="41" t="s">
        <v>77</v>
      </c>
      <c r="I342" s="5"/>
      <c r="J342" s="37"/>
      <c r="L342" s="19"/>
      <c r="M342" s="19"/>
      <c r="N342" s="19"/>
      <c r="O342" s="19"/>
      <c r="P342" s="19"/>
      <c r="Q342" s="19"/>
      <c r="R342" s="19"/>
      <c r="S342" s="19"/>
      <c r="T342" s="19"/>
      <c r="U342" s="19"/>
      <c r="V342" s="19"/>
      <c r="W342" s="19"/>
      <c r="X342" s="19"/>
      <c r="Y342" s="19"/>
      <c r="Z342" s="19"/>
      <c r="AA342" s="19"/>
      <c r="AB342" s="19"/>
      <c r="AC342" s="19"/>
      <c r="AD342" s="19"/>
      <c r="AE342" s="19"/>
      <c r="AF342" s="19"/>
      <c r="AG342" s="19"/>
      <c r="AH342" s="19"/>
      <c r="AI342" s="19"/>
      <c r="AJ342" s="19"/>
    </row>
    <row r="343" spans="1:36" ht="15" customHeight="1" thickBot="1">
      <c r="A343" s="49">
        <v>44507</v>
      </c>
      <c r="B343" s="41" t="s">
        <v>77</v>
      </c>
      <c r="I343" s="5"/>
      <c r="J343" s="37"/>
      <c r="L343" s="19"/>
      <c r="M343" s="19"/>
      <c r="N343" s="19"/>
      <c r="O343" s="19"/>
      <c r="P343" s="19"/>
      <c r="Q343" s="19"/>
      <c r="R343" s="19"/>
      <c r="S343" s="19"/>
      <c r="T343" s="19"/>
      <c r="U343" s="19"/>
      <c r="V343" s="19"/>
      <c r="W343" s="19"/>
      <c r="X343" s="19"/>
      <c r="Y343" s="19"/>
      <c r="Z343" s="19"/>
      <c r="AA343" s="19"/>
      <c r="AB343" s="19"/>
      <c r="AC343" s="19"/>
      <c r="AD343" s="19"/>
      <c r="AE343" s="19"/>
      <c r="AF343" s="19"/>
      <c r="AG343" s="19"/>
      <c r="AH343" s="19"/>
      <c r="AI343" s="19"/>
      <c r="AJ343" s="19"/>
    </row>
    <row r="344" spans="1:36" ht="15.75" thickBot="1">
      <c r="A344" s="49">
        <v>44509</v>
      </c>
      <c r="B344" s="41" t="s">
        <v>77</v>
      </c>
      <c r="I344" s="5"/>
      <c r="J344" s="37"/>
      <c r="L344" s="19"/>
      <c r="M344" s="19"/>
      <c r="N344" s="19"/>
      <c r="O344" s="19"/>
      <c r="P344" s="19"/>
      <c r="Q344" s="19"/>
      <c r="R344" s="19"/>
      <c r="S344" s="19"/>
      <c r="T344" s="19"/>
      <c r="U344" s="19"/>
      <c r="V344" s="19"/>
      <c r="W344" s="19"/>
      <c r="X344" s="19"/>
      <c r="Y344" s="19"/>
      <c r="Z344" s="19"/>
      <c r="AA344" s="19"/>
      <c r="AB344" s="19"/>
      <c r="AC344" s="19"/>
      <c r="AD344" s="19"/>
      <c r="AE344" s="19"/>
      <c r="AF344" s="19"/>
      <c r="AG344" s="19"/>
      <c r="AH344" s="19"/>
      <c r="AI344" s="19"/>
      <c r="AJ344" s="19"/>
    </row>
    <row r="345" spans="1:36" ht="15.75" thickBot="1">
      <c r="A345" s="49">
        <v>44510</v>
      </c>
      <c r="B345" s="41" t="s">
        <v>77</v>
      </c>
      <c r="I345" s="5"/>
      <c r="J345" s="37"/>
      <c r="L345" s="19"/>
      <c r="M345" s="19"/>
      <c r="N345" s="19"/>
      <c r="O345" s="19"/>
      <c r="P345" s="19"/>
      <c r="Q345" s="19"/>
      <c r="R345" s="19"/>
      <c r="S345" s="19"/>
      <c r="T345" s="19"/>
      <c r="U345" s="19"/>
      <c r="V345" s="19"/>
      <c r="W345" s="19"/>
      <c r="X345" s="19"/>
      <c r="Y345" s="19"/>
      <c r="Z345" s="19"/>
      <c r="AA345" s="19"/>
      <c r="AB345" s="19"/>
      <c r="AC345" s="19"/>
      <c r="AD345" s="19"/>
      <c r="AE345" s="19"/>
      <c r="AF345" s="19"/>
      <c r="AG345" s="19"/>
      <c r="AH345" s="19"/>
      <c r="AI345" s="19"/>
      <c r="AJ345" s="19"/>
    </row>
    <row r="346" spans="1:36" ht="15.75" thickBot="1">
      <c r="A346" s="49">
        <v>44511</v>
      </c>
      <c r="B346" s="41" t="s">
        <v>77</v>
      </c>
      <c r="I346" s="5"/>
      <c r="J346" s="37"/>
      <c r="L346" s="19"/>
      <c r="M346" s="19"/>
      <c r="N346" s="19"/>
      <c r="O346" s="19"/>
      <c r="P346" s="19"/>
      <c r="Q346" s="19"/>
      <c r="R346" s="19"/>
      <c r="S346" s="19"/>
      <c r="T346" s="19"/>
      <c r="U346" s="19"/>
      <c r="V346" s="19"/>
      <c r="W346" s="19"/>
      <c r="X346" s="19"/>
      <c r="Y346" s="19"/>
      <c r="Z346" s="19"/>
      <c r="AA346" s="19"/>
      <c r="AB346" s="19"/>
      <c r="AC346" s="19"/>
      <c r="AD346" s="19"/>
      <c r="AE346" s="19"/>
      <c r="AF346" s="19"/>
      <c r="AG346" s="19"/>
      <c r="AH346" s="19"/>
      <c r="AI346" s="19"/>
      <c r="AJ346" s="19"/>
    </row>
    <row r="347" spans="1:36" ht="15.75" thickBot="1">
      <c r="A347" s="49">
        <v>44512</v>
      </c>
      <c r="B347" s="41" t="s">
        <v>77</v>
      </c>
      <c r="I347" s="5"/>
      <c r="J347" s="37"/>
      <c r="L347" s="19"/>
      <c r="M347" s="19"/>
      <c r="N347" s="19"/>
      <c r="O347" s="19"/>
      <c r="P347" s="19"/>
      <c r="Q347" s="19"/>
      <c r="R347" s="19"/>
      <c r="S347" s="19"/>
      <c r="T347" s="19"/>
      <c r="U347" s="19"/>
      <c r="V347" s="19"/>
      <c r="W347" s="19"/>
      <c r="X347" s="19"/>
      <c r="Y347" s="19"/>
      <c r="Z347" s="19"/>
      <c r="AA347" s="19"/>
      <c r="AB347" s="19"/>
      <c r="AC347" s="19"/>
      <c r="AD347" s="19"/>
      <c r="AE347" s="19"/>
      <c r="AF347" s="19"/>
      <c r="AG347" s="19"/>
      <c r="AH347" s="19"/>
      <c r="AI347" s="19"/>
      <c r="AJ347" s="19"/>
    </row>
    <row r="348" spans="1:36" ht="15.75" thickBot="1">
      <c r="A348" s="49">
        <v>44513</v>
      </c>
      <c r="B348" s="41" t="s">
        <v>77</v>
      </c>
      <c r="I348" s="5"/>
      <c r="J348" s="37"/>
      <c r="L348" s="19"/>
      <c r="M348" s="19"/>
      <c r="N348" s="19"/>
      <c r="O348" s="19"/>
      <c r="P348" s="19"/>
      <c r="Q348" s="19"/>
      <c r="R348" s="19"/>
      <c r="S348" s="19"/>
      <c r="T348" s="19"/>
      <c r="U348" s="19"/>
      <c r="V348" s="19"/>
      <c r="W348" s="19"/>
      <c r="X348" s="19"/>
      <c r="Y348" s="19"/>
      <c r="Z348" s="19"/>
      <c r="AA348" s="19"/>
      <c r="AB348" s="19"/>
      <c r="AC348" s="19"/>
      <c r="AD348" s="19"/>
      <c r="AE348" s="19"/>
      <c r="AF348" s="19"/>
      <c r="AG348" s="19"/>
      <c r="AH348" s="19"/>
      <c r="AI348" s="19"/>
      <c r="AJ348" s="19"/>
    </row>
    <row r="349" spans="1:36" ht="15.75" thickBot="1">
      <c r="A349" s="49">
        <v>44514</v>
      </c>
      <c r="B349" s="41" t="s">
        <v>77</v>
      </c>
      <c r="I349" s="5"/>
      <c r="J349" s="37"/>
      <c r="L349" s="19"/>
      <c r="M349" s="19"/>
      <c r="N349" s="19"/>
      <c r="O349" s="19"/>
      <c r="P349" s="19"/>
      <c r="Q349" s="19"/>
      <c r="R349" s="19"/>
      <c r="S349" s="19"/>
      <c r="T349" s="19"/>
      <c r="U349" s="19"/>
      <c r="V349" s="19"/>
      <c r="W349" s="19"/>
      <c r="X349" s="19"/>
      <c r="Y349" s="19"/>
      <c r="Z349" s="19"/>
      <c r="AA349" s="19"/>
      <c r="AB349" s="19"/>
      <c r="AC349" s="19"/>
      <c r="AD349" s="19"/>
      <c r="AE349" s="19"/>
      <c r="AF349" s="19"/>
      <c r="AG349" s="19"/>
      <c r="AH349" s="19"/>
      <c r="AI349" s="19"/>
      <c r="AJ349" s="19"/>
    </row>
    <row r="350" spans="1:36" ht="15.75" thickBot="1">
      <c r="A350" s="49">
        <v>44516</v>
      </c>
      <c r="B350" s="41" t="s">
        <v>77</v>
      </c>
      <c r="I350" s="5"/>
      <c r="J350" s="37"/>
      <c r="L350" s="19"/>
      <c r="M350" s="19"/>
      <c r="N350" s="19"/>
      <c r="O350" s="19"/>
      <c r="P350" s="19"/>
      <c r="Q350" s="19"/>
      <c r="R350" s="19"/>
      <c r="S350" s="19"/>
      <c r="T350" s="19"/>
      <c r="U350" s="19"/>
      <c r="V350" s="19"/>
      <c r="W350" s="19"/>
      <c r="X350" s="19"/>
      <c r="Y350" s="19"/>
      <c r="Z350" s="19"/>
      <c r="AA350" s="19"/>
      <c r="AB350" s="19"/>
      <c r="AC350" s="19"/>
      <c r="AD350" s="19"/>
      <c r="AE350" s="19"/>
      <c r="AF350" s="19"/>
      <c r="AG350" s="19"/>
      <c r="AH350" s="19"/>
      <c r="AI350" s="19"/>
      <c r="AJ350" s="19"/>
    </row>
    <row r="351" spans="1:36" ht="15.75" thickBot="1">
      <c r="A351" s="49">
        <v>44517</v>
      </c>
      <c r="B351" s="41" t="s">
        <v>77</v>
      </c>
      <c r="I351" s="5"/>
      <c r="J351" s="37"/>
      <c r="L351" s="19"/>
      <c r="M351" s="19"/>
      <c r="N351" s="19"/>
      <c r="O351" s="19"/>
      <c r="P351" s="19"/>
      <c r="Q351" s="19"/>
      <c r="R351" s="19"/>
      <c r="S351" s="19"/>
      <c r="T351" s="19"/>
      <c r="U351" s="19"/>
      <c r="V351" s="19"/>
      <c r="W351" s="19"/>
      <c r="X351" s="19"/>
      <c r="Y351" s="19"/>
      <c r="Z351" s="19"/>
      <c r="AA351" s="19"/>
      <c r="AB351" s="19"/>
      <c r="AC351" s="19"/>
      <c r="AD351" s="19"/>
      <c r="AE351" s="19"/>
      <c r="AF351" s="19"/>
      <c r="AG351" s="19"/>
      <c r="AH351" s="19"/>
      <c r="AI351" s="19"/>
      <c r="AJ351" s="19"/>
    </row>
    <row r="352" spans="1:36" ht="15.75" thickBot="1">
      <c r="A352" s="49">
        <v>44518</v>
      </c>
      <c r="B352" s="41" t="s">
        <v>77</v>
      </c>
      <c r="I352" s="5"/>
      <c r="J352" s="37"/>
      <c r="L352" s="19"/>
      <c r="M352" s="19"/>
      <c r="N352" s="19"/>
      <c r="O352" s="19"/>
      <c r="P352" s="19"/>
      <c r="Q352" s="19"/>
      <c r="R352" s="19"/>
      <c r="S352" s="19"/>
      <c r="T352" s="19"/>
      <c r="U352" s="19"/>
      <c r="V352" s="19"/>
      <c r="W352" s="19"/>
      <c r="X352" s="19"/>
      <c r="Y352" s="19"/>
      <c r="Z352" s="19"/>
      <c r="AA352" s="19"/>
      <c r="AB352" s="19"/>
      <c r="AC352" s="19"/>
      <c r="AD352" s="19"/>
      <c r="AE352" s="19"/>
      <c r="AF352" s="19"/>
      <c r="AG352" s="19"/>
      <c r="AH352" s="19"/>
      <c r="AI352" s="19"/>
      <c r="AJ352" s="19"/>
    </row>
    <row r="353" spans="1:36" ht="15.75" thickBot="1">
      <c r="A353" s="49">
        <v>44519</v>
      </c>
      <c r="B353" s="41" t="s">
        <v>77</v>
      </c>
      <c r="I353" s="5"/>
      <c r="J353" s="37"/>
      <c r="L353" s="19"/>
      <c r="M353" s="19"/>
      <c r="N353" s="19"/>
      <c r="O353" s="19"/>
      <c r="P353" s="19"/>
      <c r="Q353" s="19"/>
      <c r="R353" s="19"/>
      <c r="S353" s="19"/>
      <c r="T353" s="19"/>
      <c r="U353" s="19"/>
      <c r="V353" s="19"/>
      <c r="W353" s="19"/>
      <c r="X353" s="19"/>
      <c r="Y353" s="19"/>
      <c r="Z353" s="19"/>
      <c r="AA353" s="19"/>
      <c r="AB353" s="19"/>
      <c r="AC353" s="19"/>
      <c r="AD353" s="19"/>
      <c r="AE353" s="19"/>
      <c r="AF353" s="19"/>
      <c r="AG353" s="19"/>
      <c r="AH353" s="19"/>
      <c r="AI353" s="19"/>
      <c r="AJ353" s="19"/>
    </row>
    <row r="354" spans="1:36" ht="15.75" thickBot="1">
      <c r="A354" s="49">
        <v>44520</v>
      </c>
      <c r="B354" s="41" t="s">
        <v>77</v>
      </c>
      <c r="I354" s="5"/>
      <c r="J354" s="37"/>
      <c r="L354" s="19"/>
      <c r="M354" s="19"/>
      <c r="N354" s="19"/>
      <c r="O354" s="19"/>
      <c r="P354" s="19"/>
      <c r="Q354" s="19"/>
      <c r="R354" s="19"/>
      <c r="S354" s="19"/>
      <c r="T354" s="19"/>
      <c r="U354" s="19"/>
      <c r="V354" s="19"/>
      <c r="W354" s="19"/>
      <c r="X354" s="19"/>
      <c r="Y354" s="19"/>
      <c r="Z354" s="19"/>
      <c r="AA354" s="19"/>
      <c r="AB354" s="19"/>
      <c r="AC354" s="19"/>
      <c r="AD354" s="19"/>
      <c r="AE354" s="19"/>
      <c r="AF354" s="19"/>
      <c r="AG354" s="19"/>
      <c r="AH354" s="19"/>
      <c r="AI354" s="19"/>
      <c r="AJ354" s="19"/>
    </row>
    <row r="355" spans="1:36" ht="15.75" thickBot="1">
      <c r="A355" s="49">
        <v>44521</v>
      </c>
      <c r="B355" s="41" t="s">
        <v>77</v>
      </c>
      <c r="I355" s="5"/>
      <c r="J355" s="37"/>
      <c r="L355" s="19"/>
      <c r="M355" s="19"/>
      <c r="N355" s="19"/>
      <c r="O355" s="19"/>
      <c r="P355" s="19"/>
      <c r="Q355" s="19"/>
      <c r="R355" s="19"/>
      <c r="S355" s="19"/>
      <c r="T355" s="19"/>
      <c r="U355" s="19"/>
      <c r="V355" s="19"/>
      <c r="W355" s="19"/>
      <c r="X355" s="19"/>
      <c r="Y355" s="19"/>
      <c r="Z355" s="19"/>
      <c r="AA355" s="19"/>
      <c r="AB355" s="19"/>
      <c r="AC355" s="19"/>
      <c r="AD355" s="19"/>
      <c r="AE355" s="19"/>
      <c r="AF355" s="19"/>
      <c r="AG355" s="19"/>
      <c r="AH355" s="19"/>
      <c r="AI355" s="19"/>
      <c r="AJ355" s="19"/>
    </row>
    <row r="356" spans="1:36" ht="15.75" thickBot="1">
      <c r="A356" s="49">
        <v>44523</v>
      </c>
      <c r="B356" s="41" t="s">
        <v>77</v>
      </c>
      <c r="I356" s="5"/>
      <c r="J356" s="37"/>
      <c r="L356" s="19"/>
      <c r="M356" s="19"/>
      <c r="N356" s="19"/>
      <c r="O356" s="19"/>
      <c r="P356" s="19"/>
      <c r="Q356" s="19"/>
      <c r="R356" s="19"/>
      <c r="S356" s="19"/>
      <c r="T356" s="19"/>
      <c r="U356" s="19"/>
      <c r="V356" s="19"/>
      <c r="W356" s="19"/>
      <c r="X356" s="19"/>
      <c r="Y356" s="19"/>
      <c r="Z356" s="19"/>
      <c r="AA356" s="19"/>
      <c r="AB356" s="19"/>
      <c r="AC356" s="19"/>
      <c r="AD356" s="19"/>
      <c r="AE356" s="19"/>
      <c r="AF356" s="19"/>
      <c r="AG356" s="19"/>
      <c r="AH356" s="19"/>
      <c r="AI356" s="19"/>
      <c r="AJ356" s="19"/>
    </row>
    <row r="357" spans="1:36" ht="15.75" thickBot="1">
      <c r="A357" s="49">
        <v>44524</v>
      </c>
      <c r="B357" s="41" t="s">
        <v>77</v>
      </c>
      <c r="I357" s="5"/>
      <c r="J357" s="37"/>
      <c r="L357" s="19"/>
      <c r="M357" s="19"/>
      <c r="N357" s="19"/>
      <c r="O357" s="19"/>
      <c r="P357" s="19"/>
      <c r="Q357" s="19"/>
      <c r="R357" s="19"/>
      <c r="S357" s="19"/>
      <c r="T357" s="19"/>
      <c r="U357" s="19"/>
      <c r="V357" s="19"/>
      <c r="W357" s="19"/>
      <c r="X357" s="19"/>
      <c r="Y357" s="19"/>
      <c r="Z357" s="19"/>
      <c r="AA357" s="19"/>
      <c r="AB357" s="19"/>
      <c r="AC357" s="19"/>
      <c r="AD357" s="19"/>
      <c r="AE357" s="19"/>
      <c r="AF357" s="19"/>
      <c r="AG357" s="19"/>
      <c r="AH357" s="19"/>
      <c r="AI357" s="19"/>
      <c r="AJ357" s="19"/>
    </row>
    <row r="358" spans="1:36" ht="15.75" thickBot="1">
      <c r="A358" s="49">
        <v>44525</v>
      </c>
      <c r="B358" s="41" t="s">
        <v>77</v>
      </c>
      <c r="I358" s="5"/>
      <c r="J358" s="37"/>
      <c r="L358" s="19"/>
      <c r="M358" s="19"/>
      <c r="N358" s="19"/>
      <c r="O358" s="19"/>
      <c r="P358" s="19"/>
      <c r="Q358" s="19"/>
      <c r="R358" s="19"/>
      <c r="S358" s="19"/>
      <c r="T358" s="19"/>
      <c r="U358" s="19"/>
      <c r="V358" s="19"/>
      <c r="W358" s="19"/>
      <c r="X358" s="19"/>
      <c r="Y358" s="19"/>
      <c r="Z358" s="19"/>
      <c r="AA358" s="19"/>
      <c r="AB358" s="19"/>
      <c r="AC358" s="19"/>
      <c r="AD358" s="19"/>
      <c r="AE358" s="19"/>
      <c r="AF358" s="19"/>
      <c r="AG358" s="19"/>
      <c r="AH358" s="19"/>
      <c r="AI358" s="19"/>
      <c r="AJ358" s="19"/>
    </row>
    <row r="359" spans="1:36" ht="15.75" thickBot="1">
      <c r="A359" s="49">
        <v>44526</v>
      </c>
      <c r="B359" s="41" t="s">
        <v>77</v>
      </c>
      <c r="I359" s="5"/>
      <c r="J359" s="37"/>
      <c r="L359" s="19"/>
      <c r="M359" s="19"/>
      <c r="N359" s="19"/>
      <c r="O359" s="19"/>
      <c r="P359" s="19"/>
      <c r="Q359" s="19"/>
      <c r="R359" s="19"/>
      <c r="S359" s="19"/>
      <c r="T359" s="19"/>
      <c r="U359" s="19"/>
      <c r="V359" s="19"/>
      <c r="W359" s="19"/>
      <c r="X359" s="19"/>
      <c r="Y359" s="19"/>
      <c r="Z359" s="19"/>
      <c r="AA359" s="19"/>
      <c r="AB359" s="19"/>
      <c r="AC359" s="19"/>
      <c r="AD359" s="19"/>
      <c r="AE359" s="19"/>
      <c r="AF359" s="19"/>
      <c r="AG359" s="19"/>
      <c r="AH359" s="19"/>
      <c r="AI359" s="19"/>
      <c r="AJ359" s="19"/>
    </row>
    <row r="360" spans="1:36" ht="15.75" thickBot="1">
      <c r="A360" s="49">
        <v>44527</v>
      </c>
      <c r="B360" s="41" t="s">
        <v>77</v>
      </c>
      <c r="I360" s="5"/>
      <c r="J360" s="37"/>
      <c r="L360" s="19"/>
      <c r="M360" s="19"/>
      <c r="N360" s="19"/>
      <c r="O360" s="19"/>
      <c r="P360" s="19"/>
      <c r="Q360" s="19"/>
      <c r="R360" s="19"/>
      <c r="S360" s="19"/>
      <c r="T360" s="19"/>
      <c r="U360" s="19"/>
      <c r="V360" s="19"/>
      <c r="W360" s="19"/>
      <c r="X360" s="19"/>
      <c r="Y360" s="19"/>
      <c r="Z360" s="19"/>
      <c r="AA360" s="19"/>
      <c r="AB360" s="19"/>
      <c r="AC360" s="19"/>
      <c r="AD360" s="19"/>
      <c r="AE360" s="19"/>
      <c r="AF360" s="19"/>
      <c r="AG360" s="19"/>
      <c r="AH360" s="19"/>
      <c r="AI360" s="19"/>
      <c r="AJ360" s="19"/>
    </row>
    <row r="361" spans="1:36" ht="15.75" thickBot="1">
      <c r="A361" s="49">
        <v>44528</v>
      </c>
      <c r="B361" s="41" t="s">
        <v>77</v>
      </c>
      <c r="I361" s="5"/>
      <c r="J361" s="37"/>
      <c r="L361" s="19"/>
      <c r="M361" s="19"/>
      <c r="N361" s="19"/>
      <c r="O361" s="19"/>
      <c r="P361" s="19"/>
      <c r="Q361" s="19"/>
      <c r="R361" s="19"/>
      <c r="S361" s="19"/>
      <c r="T361" s="19"/>
      <c r="U361" s="19"/>
      <c r="V361" s="19"/>
      <c r="W361" s="19"/>
      <c r="X361" s="19"/>
      <c r="Y361" s="19"/>
      <c r="Z361" s="19"/>
      <c r="AA361" s="19"/>
      <c r="AB361" s="19"/>
      <c r="AC361" s="19"/>
      <c r="AD361" s="19"/>
      <c r="AE361" s="19"/>
      <c r="AF361" s="19"/>
      <c r="AG361" s="19"/>
      <c r="AH361" s="19"/>
      <c r="AI361" s="19"/>
      <c r="AJ361" s="19"/>
    </row>
    <row r="362" spans="1:36" ht="15.75" thickBot="1">
      <c r="A362" s="49">
        <v>44530</v>
      </c>
      <c r="B362" s="41" t="s">
        <v>77</v>
      </c>
      <c r="I362" s="5"/>
      <c r="J362" s="37"/>
      <c r="L362" s="19"/>
      <c r="M362" s="19"/>
      <c r="N362" s="19"/>
      <c r="O362" s="19"/>
      <c r="P362" s="19"/>
      <c r="Q362" s="19"/>
      <c r="R362" s="19"/>
      <c r="S362" s="19"/>
      <c r="T362" s="19"/>
      <c r="U362" s="19"/>
      <c r="V362" s="19"/>
      <c r="W362" s="19"/>
      <c r="X362" s="19"/>
      <c r="Y362" s="19"/>
      <c r="Z362" s="19"/>
      <c r="AA362" s="19"/>
      <c r="AB362" s="19"/>
      <c r="AC362" s="19"/>
      <c r="AD362" s="19"/>
      <c r="AE362" s="19"/>
      <c r="AF362" s="19"/>
      <c r="AG362" s="19"/>
      <c r="AH362" s="19"/>
      <c r="AI362" s="19"/>
      <c r="AJ362" s="19"/>
    </row>
    <row r="363" spans="1:36">
      <c r="A363" s="48"/>
      <c r="I363" s="5"/>
      <c r="J363" s="37"/>
      <c r="L363" s="19"/>
      <c r="M363" s="19"/>
      <c r="N363" s="19"/>
      <c r="O363" s="19"/>
      <c r="P363" s="19"/>
      <c r="Q363" s="19"/>
      <c r="R363" s="19"/>
      <c r="S363" s="19"/>
      <c r="T363" s="19"/>
      <c r="U363" s="19"/>
      <c r="V363" s="19"/>
      <c r="W363" s="19"/>
      <c r="X363" s="19"/>
      <c r="Y363" s="19"/>
      <c r="Z363" s="19"/>
      <c r="AA363" s="19"/>
      <c r="AB363" s="19"/>
      <c r="AC363" s="19"/>
      <c r="AD363" s="19"/>
      <c r="AE363" s="19"/>
      <c r="AF363" s="19"/>
      <c r="AG363" s="19"/>
      <c r="AH363" s="19"/>
      <c r="AI363" s="19"/>
      <c r="AJ363" s="19"/>
    </row>
    <row r="364" spans="1:36" ht="15.75" thickBot="1">
      <c r="A364" s="48"/>
      <c r="I364" s="5"/>
      <c r="J364" s="37"/>
      <c r="L364" s="19"/>
      <c r="M364" s="19"/>
      <c r="N364" s="19"/>
      <c r="O364" s="19"/>
      <c r="P364" s="19"/>
      <c r="Q364" s="19"/>
      <c r="R364" s="19"/>
      <c r="S364" s="19"/>
      <c r="T364" s="19"/>
      <c r="U364" s="19"/>
      <c r="V364" s="19"/>
      <c r="W364" s="19"/>
      <c r="X364" s="19"/>
      <c r="Y364" s="19"/>
      <c r="Z364" s="19"/>
      <c r="AA364" s="19"/>
      <c r="AB364" s="19"/>
      <c r="AC364" s="19"/>
      <c r="AD364" s="19"/>
      <c r="AE364" s="19"/>
      <c r="AF364" s="19"/>
      <c r="AG364" s="19"/>
      <c r="AH364" s="19"/>
      <c r="AI364" s="19"/>
      <c r="AJ364" s="19"/>
    </row>
    <row r="365" spans="1:36" ht="36.75" thickBot="1">
      <c r="A365" s="54" t="s">
        <v>94</v>
      </c>
      <c r="B365" s="55"/>
      <c r="I365" s="5"/>
      <c r="J365" s="37"/>
      <c r="L365" s="19"/>
      <c r="M365" s="19"/>
      <c r="N365" s="19"/>
      <c r="O365" s="19"/>
      <c r="P365" s="19"/>
      <c r="Q365" s="19"/>
      <c r="R365" s="19"/>
      <c r="S365" s="19"/>
      <c r="T365" s="19"/>
      <c r="U365" s="19"/>
      <c r="V365" s="19"/>
      <c r="W365" s="19"/>
      <c r="X365" s="19"/>
      <c r="Y365" s="19"/>
      <c r="Z365" s="19"/>
      <c r="AA365" s="19"/>
      <c r="AB365" s="19"/>
      <c r="AC365" s="19"/>
      <c r="AD365" s="19"/>
      <c r="AE365" s="19"/>
      <c r="AF365" s="19"/>
      <c r="AG365" s="19"/>
      <c r="AH365" s="19"/>
      <c r="AI365" s="19"/>
      <c r="AJ365" s="19"/>
    </row>
    <row r="366" spans="1:36" ht="15.75" thickBot="1">
      <c r="A366" s="39" t="s">
        <v>16</v>
      </c>
      <c r="B366" s="39" t="s">
        <v>75</v>
      </c>
      <c r="I366" s="5"/>
      <c r="J366" s="37"/>
      <c r="L366" s="19"/>
      <c r="M366" s="19"/>
      <c r="N366" s="19"/>
      <c r="O366" s="19"/>
      <c r="P366" s="19"/>
      <c r="Q366" s="19"/>
      <c r="R366" s="19"/>
      <c r="S366" s="19"/>
      <c r="T366" s="19"/>
      <c r="U366" s="19"/>
      <c r="V366" s="19"/>
      <c r="W366" s="19"/>
      <c r="X366" s="19"/>
      <c r="Y366" s="19"/>
      <c r="Z366" s="19"/>
      <c r="AA366" s="19"/>
      <c r="AB366" s="19"/>
      <c r="AC366" s="19"/>
      <c r="AD366" s="19"/>
      <c r="AE366" s="19"/>
      <c r="AF366" s="19"/>
      <c r="AG366" s="19"/>
      <c r="AH366" s="19"/>
      <c r="AI366" s="19"/>
      <c r="AJ366" s="19"/>
    </row>
    <row r="367" spans="1:36" ht="15.75" thickBot="1">
      <c r="A367" s="49">
        <v>44470</v>
      </c>
      <c r="B367" s="41" t="s">
        <v>77</v>
      </c>
      <c r="I367" s="5"/>
      <c r="J367" s="37"/>
      <c r="L367" s="19"/>
      <c r="M367" s="19"/>
      <c r="N367" s="19"/>
      <c r="O367" s="19"/>
      <c r="P367" s="19"/>
      <c r="Q367" s="19"/>
      <c r="R367" s="19"/>
      <c r="S367" s="19"/>
      <c r="T367" s="19"/>
      <c r="U367" s="19"/>
      <c r="V367" s="19"/>
      <c r="W367" s="19"/>
      <c r="X367" s="19"/>
      <c r="Y367" s="19"/>
      <c r="Z367" s="19"/>
      <c r="AA367" s="19"/>
      <c r="AB367" s="19"/>
      <c r="AC367" s="19"/>
      <c r="AD367" s="19"/>
      <c r="AE367" s="19"/>
      <c r="AF367" s="19"/>
      <c r="AG367" s="19"/>
      <c r="AH367" s="19"/>
      <c r="AI367" s="19"/>
      <c r="AJ367" s="19"/>
    </row>
    <row r="368" spans="1:36" ht="15.75" thickBot="1">
      <c r="A368" s="49">
        <v>44471</v>
      </c>
      <c r="B368" s="41" t="s">
        <v>77</v>
      </c>
      <c r="I368" s="5"/>
      <c r="J368" s="37"/>
      <c r="L368" s="19"/>
      <c r="M368" s="19"/>
      <c r="N368" s="19"/>
      <c r="O368" s="19"/>
      <c r="P368" s="19"/>
      <c r="Q368" s="19"/>
      <c r="R368" s="19"/>
      <c r="S368" s="19"/>
      <c r="T368" s="19"/>
      <c r="U368" s="19"/>
      <c r="V368" s="19"/>
      <c r="W368" s="19"/>
      <c r="X368" s="19"/>
      <c r="Y368" s="19"/>
      <c r="Z368" s="19"/>
      <c r="AA368" s="19"/>
      <c r="AB368" s="19"/>
      <c r="AC368" s="19"/>
      <c r="AD368" s="19"/>
      <c r="AE368" s="19"/>
      <c r="AF368" s="19"/>
      <c r="AG368" s="19"/>
      <c r="AH368" s="19"/>
      <c r="AI368" s="19"/>
      <c r="AJ368" s="19"/>
    </row>
    <row r="369" spans="1:36" ht="15.75" thickBot="1">
      <c r="A369" s="49">
        <v>44472</v>
      </c>
      <c r="B369" s="41" t="s">
        <v>77</v>
      </c>
      <c r="I369" s="5"/>
      <c r="J369" s="37"/>
      <c r="L369" s="19"/>
      <c r="M369" s="19"/>
      <c r="N369" s="19"/>
      <c r="O369" s="19"/>
      <c r="P369" s="19"/>
      <c r="Q369" s="19"/>
      <c r="R369" s="19"/>
      <c r="S369" s="19"/>
      <c r="T369" s="19"/>
      <c r="U369" s="19"/>
      <c r="V369" s="19"/>
      <c r="W369" s="19"/>
      <c r="X369" s="19"/>
      <c r="Y369" s="19"/>
      <c r="Z369" s="19"/>
      <c r="AA369" s="19"/>
      <c r="AB369" s="19"/>
      <c r="AC369" s="19"/>
      <c r="AD369" s="19"/>
      <c r="AE369" s="19"/>
      <c r="AF369" s="19"/>
      <c r="AG369" s="19"/>
      <c r="AH369" s="19"/>
      <c r="AI369" s="19"/>
      <c r="AJ369" s="19"/>
    </row>
    <row r="370" spans="1:36" ht="15.75" thickBot="1">
      <c r="A370" s="49">
        <v>44474</v>
      </c>
      <c r="B370" s="41" t="s">
        <v>77</v>
      </c>
      <c r="I370" s="5"/>
      <c r="J370" s="37"/>
      <c r="L370" s="19"/>
      <c r="M370" s="19"/>
      <c r="N370" s="19"/>
      <c r="O370" s="19"/>
      <c r="P370" s="19"/>
      <c r="Q370" s="19"/>
      <c r="R370" s="19"/>
      <c r="S370" s="19"/>
      <c r="T370" s="19"/>
      <c r="U370" s="19"/>
      <c r="V370" s="19"/>
      <c r="W370" s="19"/>
      <c r="X370" s="19"/>
      <c r="Y370" s="19"/>
      <c r="Z370" s="19"/>
      <c r="AA370" s="19"/>
      <c r="AB370" s="19"/>
      <c r="AC370" s="19"/>
      <c r="AD370" s="19"/>
      <c r="AE370" s="19"/>
      <c r="AF370" s="19"/>
      <c r="AG370" s="19"/>
      <c r="AH370" s="19"/>
      <c r="AI370" s="19"/>
      <c r="AJ370" s="19"/>
    </row>
    <row r="371" spans="1:36" ht="15.75" thickBot="1">
      <c r="A371" s="49">
        <v>44475</v>
      </c>
      <c r="B371" s="41" t="s">
        <v>77</v>
      </c>
      <c r="I371" s="5"/>
      <c r="J371" s="37"/>
      <c r="L371" s="19"/>
      <c r="M371" s="19"/>
      <c r="N371" s="19"/>
      <c r="O371" s="19"/>
      <c r="P371" s="19"/>
      <c r="Q371" s="19"/>
      <c r="R371" s="19"/>
      <c r="S371" s="19"/>
      <c r="T371" s="19"/>
      <c r="U371" s="19"/>
      <c r="V371" s="19"/>
      <c r="W371" s="19"/>
      <c r="X371" s="19"/>
      <c r="Y371" s="19"/>
      <c r="Z371" s="19"/>
      <c r="AA371" s="19"/>
      <c r="AB371" s="19"/>
      <c r="AC371" s="19"/>
      <c r="AD371" s="19"/>
      <c r="AE371" s="19"/>
      <c r="AF371" s="19"/>
      <c r="AG371" s="19"/>
      <c r="AH371" s="19"/>
      <c r="AI371" s="19"/>
      <c r="AJ371" s="19"/>
    </row>
    <row r="372" spans="1:36" ht="15.75" thickBot="1">
      <c r="A372" s="49">
        <v>44476</v>
      </c>
      <c r="B372" s="41" t="s">
        <v>77</v>
      </c>
      <c r="I372" s="5"/>
      <c r="J372" s="37"/>
      <c r="L372" s="19"/>
      <c r="M372" s="19"/>
      <c r="N372" s="19"/>
      <c r="O372" s="19"/>
      <c r="P372" s="19"/>
      <c r="Q372" s="19"/>
      <c r="R372" s="19"/>
      <c r="S372" s="19"/>
      <c r="T372" s="19"/>
      <c r="U372" s="19"/>
      <c r="V372" s="19"/>
      <c r="W372" s="19"/>
      <c r="X372" s="19"/>
      <c r="Y372" s="19"/>
      <c r="Z372" s="19"/>
      <c r="AA372" s="19"/>
      <c r="AB372" s="19"/>
      <c r="AC372" s="19"/>
      <c r="AD372" s="19"/>
      <c r="AE372" s="19"/>
      <c r="AF372" s="19"/>
      <c r="AG372" s="19"/>
      <c r="AH372" s="19"/>
      <c r="AI372" s="19"/>
      <c r="AJ372" s="19"/>
    </row>
    <row r="373" spans="1:36" ht="15.75" thickBot="1">
      <c r="A373" s="49">
        <v>44477</v>
      </c>
      <c r="B373" s="41" t="s">
        <v>77</v>
      </c>
      <c r="I373" s="5"/>
      <c r="J373" s="37"/>
      <c r="L373" s="19"/>
      <c r="M373" s="19"/>
      <c r="N373" s="19"/>
      <c r="O373" s="19"/>
      <c r="P373" s="19"/>
      <c r="Q373" s="19"/>
      <c r="R373" s="19"/>
      <c r="S373" s="19"/>
      <c r="T373" s="19"/>
      <c r="U373" s="19"/>
      <c r="V373" s="19"/>
      <c r="W373" s="19"/>
      <c r="X373" s="19"/>
      <c r="Y373" s="19"/>
      <c r="Z373" s="19"/>
      <c r="AA373" s="19"/>
      <c r="AB373" s="19"/>
      <c r="AC373" s="19"/>
      <c r="AD373" s="19"/>
      <c r="AE373" s="19"/>
      <c r="AF373" s="19"/>
      <c r="AG373" s="19"/>
      <c r="AH373" s="19"/>
      <c r="AI373" s="19"/>
      <c r="AJ373" s="19"/>
    </row>
    <row r="374" spans="1:36" ht="15.75" thickBot="1">
      <c r="A374" s="49">
        <v>44478</v>
      </c>
      <c r="B374" s="41" t="s">
        <v>77</v>
      </c>
      <c r="I374" s="5"/>
      <c r="J374" s="37"/>
      <c r="L374" s="19"/>
      <c r="M374" s="19"/>
      <c r="N374" s="19"/>
      <c r="O374" s="19"/>
      <c r="P374" s="19"/>
      <c r="Q374" s="19"/>
      <c r="R374" s="19"/>
      <c r="S374" s="19"/>
      <c r="T374" s="19"/>
      <c r="U374" s="19"/>
      <c r="V374" s="19"/>
      <c r="W374" s="19"/>
      <c r="X374" s="19"/>
      <c r="Y374" s="19"/>
      <c r="Z374" s="19"/>
      <c r="AA374" s="19"/>
      <c r="AB374" s="19"/>
      <c r="AC374" s="19"/>
      <c r="AD374" s="19"/>
      <c r="AE374" s="19"/>
      <c r="AF374" s="19"/>
      <c r="AG374" s="19"/>
      <c r="AH374" s="19"/>
      <c r="AI374" s="19"/>
      <c r="AJ374" s="19"/>
    </row>
    <row r="375" spans="1:36" ht="15" customHeight="1" thickBot="1">
      <c r="A375" s="49">
        <v>44479</v>
      </c>
      <c r="B375" s="41" t="s">
        <v>77</v>
      </c>
      <c r="I375" s="5"/>
      <c r="J375" s="37"/>
      <c r="L375" s="19"/>
      <c r="M375" s="19"/>
      <c r="N375" s="19"/>
      <c r="O375" s="19"/>
      <c r="P375" s="19"/>
      <c r="Q375" s="19"/>
      <c r="R375" s="19"/>
      <c r="S375" s="19"/>
      <c r="T375" s="19"/>
      <c r="U375" s="19"/>
      <c r="V375" s="19"/>
      <c r="W375" s="19"/>
      <c r="X375" s="19"/>
      <c r="Y375" s="19"/>
      <c r="Z375" s="19"/>
      <c r="AA375" s="19"/>
      <c r="AB375" s="19"/>
      <c r="AC375" s="19"/>
      <c r="AD375" s="19"/>
      <c r="AE375" s="19"/>
      <c r="AF375" s="19"/>
      <c r="AG375" s="19"/>
      <c r="AH375" s="19"/>
      <c r="AI375" s="19"/>
      <c r="AJ375" s="19"/>
    </row>
    <row r="376" spans="1:36" ht="15.75" thickBot="1">
      <c r="A376" s="49">
        <v>44481</v>
      </c>
      <c r="B376" s="41" t="s">
        <v>77</v>
      </c>
      <c r="I376" s="5"/>
      <c r="J376" s="37"/>
      <c r="L376" s="19"/>
      <c r="M376" s="19"/>
      <c r="N376" s="19"/>
      <c r="O376" s="19"/>
      <c r="P376" s="19"/>
      <c r="Q376" s="19"/>
      <c r="R376" s="19"/>
      <c r="S376" s="19"/>
      <c r="T376" s="19"/>
      <c r="U376" s="19"/>
      <c r="V376" s="19"/>
      <c r="W376" s="19"/>
      <c r="X376" s="19"/>
      <c r="Y376" s="19"/>
      <c r="Z376" s="19"/>
      <c r="AA376" s="19"/>
      <c r="AB376" s="19"/>
      <c r="AC376" s="19"/>
      <c r="AD376" s="19"/>
      <c r="AE376" s="19"/>
      <c r="AF376" s="19"/>
      <c r="AG376" s="19"/>
      <c r="AH376" s="19"/>
      <c r="AI376" s="19"/>
      <c r="AJ376" s="19"/>
    </row>
    <row r="377" spans="1:36" ht="15.75" thickBot="1">
      <c r="A377" s="49">
        <v>44482</v>
      </c>
      <c r="B377" s="41" t="s">
        <v>77</v>
      </c>
      <c r="I377" s="5"/>
      <c r="J377" s="37"/>
      <c r="L377" s="19"/>
      <c r="M377" s="19"/>
      <c r="N377" s="19"/>
      <c r="O377" s="19"/>
      <c r="P377" s="19"/>
      <c r="Q377" s="19"/>
      <c r="R377" s="19"/>
      <c r="S377" s="19"/>
      <c r="T377" s="19"/>
      <c r="U377" s="19"/>
      <c r="V377" s="19"/>
      <c r="W377" s="19"/>
      <c r="X377" s="19"/>
      <c r="Y377" s="19"/>
      <c r="Z377" s="19"/>
      <c r="AA377" s="19"/>
      <c r="AB377" s="19"/>
      <c r="AC377" s="19"/>
      <c r="AD377" s="19"/>
      <c r="AE377" s="19"/>
      <c r="AF377" s="19"/>
      <c r="AG377" s="19"/>
      <c r="AH377" s="19"/>
      <c r="AI377" s="19"/>
      <c r="AJ377" s="19"/>
    </row>
    <row r="378" spans="1:36" ht="15.75" thickBot="1">
      <c r="A378" s="49">
        <v>44483</v>
      </c>
      <c r="B378" s="41" t="s">
        <v>77</v>
      </c>
      <c r="I378" s="5"/>
      <c r="J378" s="37"/>
      <c r="L378" s="19"/>
      <c r="M378" s="19"/>
      <c r="N378" s="19"/>
      <c r="O378" s="19"/>
      <c r="P378" s="19"/>
      <c r="Q378" s="19"/>
      <c r="R378" s="19"/>
      <c r="S378" s="19"/>
      <c r="T378" s="19"/>
      <c r="U378" s="19"/>
      <c r="V378" s="19"/>
      <c r="W378" s="19"/>
      <c r="X378" s="19"/>
      <c r="Y378" s="19"/>
      <c r="Z378" s="19"/>
      <c r="AA378" s="19"/>
      <c r="AB378" s="19"/>
      <c r="AC378" s="19"/>
      <c r="AD378" s="19"/>
      <c r="AE378" s="19"/>
      <c r="AF378" s="19"/>
      <c r="AG378" s="19"/>
      <c r="AH378" s="19"/>
      <c r="AI378" s="19"/>
      <c r="AJ378" s="19"/>
    </row>
    <row r="379" spans="1:36" ht="15.75" thickBot="1">
      <c r="A379" s="49">
        <v>44484</v>
      </c>
      <c r="B379" s="41" t="s">
        <v>77</v>
      </c>
      <c r="I379" s="5"/>
      <c r="J379" s="37"/>
      <c r="L379" s="19"/>
      <c r="M379" s="19"/>
      <c r="N379" s="19"/>
      <c r="O379" s="19"/>
      <c r="P379" s="19"/>
      <c r="Q379" s="19"/>
      <c r="R379" s="19"/>
      <c r="S379" s="19"/>
      <c r="T379" s="19"/>
      <c r="U379" s="19"/>
      <c r="V379" s="19"/>
      <c r="W379" s="19"/>
      <c r="X379" s="19"/>
      <c r="Y379" s="19"/>
      <c r="Z379" s="19"/>
      <c r="AA379" s="19"/>
      <c r="AB379" s="19"/>
      <c r="AC379" s="19"/>
      <c r="AD379" s="19"/>
      <c r="AE379" s="19"/>
      <c r="AF379" s="19"/>
      <c r="AG379" s="19"/>
      <c r="AH379" s="19"/>
      <c r="AI379" s="19"/>
      <c r="AJ379" s="19"/>
    </row>
    <row r="380" spans="1:36" ht="15.75" thickBot="1">
      <c r="A380" s="49">
        <v>44485</v>
      </c>
      <c r="B380" s="41" t="s">
        <v>77</v>
      </c>
      <c r="I380" s="5"/>
      <c r="J380" s="37"/>
      <c r="L380" s="19"/>
      <c r="M380" s="19"/>
      <c r="N380" s="19"/>
      <c r="O380" s="19"/>
      <c r="P380" s="19"/>
      <c r="Q380" s="19"/>
      <c r="R380" s="19"/>
      <c r="S380" s="19"/>
      <c r="T380" s="19"/>
      <c r="U380" s="19"/>
      <c r="V380" s="19"/>
      <c r="W380" s="19"/>
      <c r="X380" s="19"/>
      <c r="Y380" s="19"/>
      <c r="Z380" s="19"/>
      <c r="AA380" s="19"/>
      <c r="AB380" s="19"/>
      <c r="AC380" s="19"/>
      <c r="AD380" s="19"/>
      <c r="AE380" s="19"/>
      <c r="AF380" s="19"/>
      <c r="AG380" s="19"/>
      <c r="AH380" s="19"/>
      <c r="AI380" s="19"/>
      <c r="AJ380" s="19"/>
    </row>
    <row r="381" spans="1:36" ht="15.75" thickBot="1">
      <c r="A381" s="49">
        <v>44486</v>
      </c>
      <c r="B381" s="41" t="s">
        <v>77</v>
      </c>
      <c r="I381" s="5"/>
      <c r="J381" s="37"/>
      <c r="L381" s="19"/>
      <c r="M381" s="19"/>
      <c r="N381" s="19"/>
      <c r="O381" s="19"/>
      <c r="P381" s="19"/>
      <c r="Q381" s="19"/>
      <c r="R381" s="19"/>
      <c r="S381" s="19"/>
      <c r="T381" s="19"/>
      <c r="U381" s="19"/>
      <c r="V381" s="19"/>
      <c r="W381" s="19"/>
      <c r="X381" s="19"/>
      <c r="Y381" s="19"/>
      <c r="Z381" s="19"/>
      <c r="AA381" s="19"/>
      <c r="AB381" s="19"/>
      <c r="AC381" s="19"/>
      <c r="AD381" s="19"/>
      <c r="AE381" s="19"/>
      <c r="AF381" s="19"/>
      <c r="AG381" s="19"/>
      <c r="AH381" s="19"/>
      <c r="AI381" s="19"/>
      <c r="AJ381" s="19"/>
    </row>
    <row r="382" spans="1:36" ht="15.75" thickBot="1">
      <c r="A382" s="49">
        <v>44488</v>
      </c>
      <c r="B382" s="41" t="s">
        <v>77</v>
      </c>
      <c r="I382" s="5"/>
      <c r="J382" s="37"/>
      <c r="L382" s="19"/>
      <c r="M382" s="19"/>
      <c r="N382" s="19"/>
      <c r="O382" s="19"/>
      <c r="P382" s="19"/>
      <c r="Q382" s="19"/>
      <c r="R382" s="19"/>
      <c r="S382" s="19"/>
      <c r="T382" s="19"/>
      <c r="U382" s="19"/>
      <c r="V382" s="19"/>
      <c r="W382" s="19"/>
      <c r="X382" s="19"/>
      <c r="Y382" s="19"/>
      <c r="Z382" s="19"/>
      <c r="AA382" s="19"/>
      <c r="AB382" s="19"/>
      <c r="AC382" s="19"/>
      <c r="AD382" s="19"/>
      <c r="AE382" s="19"/>
      <c r="AF382" s="19"/>
      <c r="AG382" s="19"/>
      <c r="AH382" s="19"/>
      <c r="AI382" s="19"/>
      <c r="AJ382" s="19"/>
    </row>
    <row r="383" spans="1:36" ht="15.75" thickBot="1">
      <c r="A383" s="49">
        <v>44489</v>
      </c>
      <c r="B383" s="41" t="s">
        <v>77</v>
      </c>
      <c r="I383" s="5"/>
      <c r="J383" s="37"/>
      <c r="L383" s="19"/>
      <c r="M383" s="19"/>
      <c r="N383" s="19"/>
      <c r="O383" s="19"/>
      <c r="P383" s="19"/>
      <c r="Q383" s="19"/>
      <c r="R383" s="19"/>
      <c r="S383" s="19"/>
      <c r="T383" s="19"/>
      <c r="U383" s="19"/>
      <c r="V383" s="19"/>
      <c r="W383" s="19"/>
      <c r="X383" s="19"/>
      <c r="Y383" s="19"/>
      <c r="Z383" s="19"/>
      <c r="AA383" s="19"/>
      <c r="AB383" s="19"/>
      <c r="AC383" s="19"/>
      <c r="AD383" s="19"/>
      <c r="AE383" s="19"/>
      <c r="AF383" s="19"/>
      <c r="AG383" s="19"/>
      <c r="AH383" s="19"/>
      <c r="AI383" s="19"/>
      <c r="AJ383" s="19"/>
    </row>
    <row r="384" spans="1:36" ht="15.75" thickBot="1">
      <c r="A384" s="49">
        <v>44490</v>
      </c>
      <c r="B384" s="41" t="s">
        <v>77</v>
      </c>
      <c r="I384" s="5"/>
      <c r="J384" s="37"/>
      <c r="L384" s="19"/>
      <c r="M384" s="19"/>
      <c r="N384" s="19"/>
      <c r="O384" s="19"/>
      <c r="P384" s="19"/>
      <c r="Q384" s="19"/>
      <c r="R384" s="19"/>
      <c r="S384" s="19"/>
      <c r="T384" s="19"/>
      <c r="U384" s="19"/>
      <c r="V384" s="19"/>
      <c r="W384" s="19"/>
      <c r="X384" s="19"/>
      <c r="Y384" s="19"/>
      <c r="Z384" s="19"/>
      <c r="AA384" s="19"/>
      <c r="AB384" s="19"/>
      <c r="AC384" s="19"/>
      <c r="AD384" s="19"/>
      <c r="AE384" s="19"/>
      <c r="AF384" s="19"/>
      <c r="AG384" s="19"/>
      <c r="AH384" s="19"/>
      <c r="AI384" s="19"/>
      <c r="AJ384" s="19"/>
    </row>
    <row r="385" spans="1:36" ht="15.75" thickBot="1">
      <c r="A385" s="49">
        <v>44491</v>
      </c>
      <c r="B385" s="41" t="s">
        <v>77</v>
      </c>
      <c r="I385" s="5"/>
      <c r="J385" s="37"/>
      <c r="L385" s="19"/>
      <c r="M385" s="19"/>
      <c r="N385" s="19"/>
      <c r="O385" s="19"/>
      <c r="P385" s="19"/>
      <c r="Q385" s="19"/>
      <c r="R385" s="19"/>
      <c r="S385" s="19"/>
      <c r="T385" s="19"/>
      <c r="U385" s="19"/>
      <c r="V385" s="19"/>
      <c r="W385" s="19"/>
      <c r="X385" s="19"/>
      <c r="Y385" s="19"/>
      <c r="Z385" s="19"/>
      <c r="AA385" s="19"/>
      <c r="AB385" s="19"/>
      <c r="AC385" s="19"/>
      <c r="AD385" s="19"/>
      <c r="AE385" s="19"/>
      <c r="AF385" s="19"/>
      <c r="AG385" s="19"/>
      <c r="AH385" s="19"/>
      <c r="AI385" s="19"/>
      <c r="AJ385" s="19"/>
    </row>
    <row r="386" spans="1:36" ht="15.75" thickBot="1">
      <c r="A386" s="49">
        <v>44492</v>
      </c>
      <c r="B386" s="41" t="s">
        <v>77</v>
      </c>
      <c r="I386" s="5"/>
      <c r="J386" s="37"/>
      <c r="L386" s="19"/>
      <c r="M386" s="19"/>
      <c r="N386" s="19"/>
      <c r="O386" s="19"/>
      <c r="P386" s="19"/>
      <c r="Q386" s="19"/>
      <c r="R386" s="19"/>
      <c r="S386" s="19"/>
      <c r="T386" s="19"/>
      <c r="U386" s="19"/>
      <c r="V386" s="19"/>
      <c r="W386" s="19"/>
      <c r="X386" s="19"/>
      <c r="Y386" s="19"/>
      <c r="Z386" s="19"/>
      <c r="AA386" s="19"/>
      <c r="AB386" s="19"/>
      <c r="AC386" s="19"/>
      <c r="AD386" s="19"/>
      <c r="AE386" s="19"/>
      <c r="AF386" s="19"/>
      <c r="AG386" s="19"/>
      <c r="AH386" s="19"/>
      <c r="AI386" s="19"/>
      <c r="AJ386" s="19"/>
    </row>
    <row r="387" spans="1:36" ht="15.75" thickBot="1">
      <c r="A387" s="49">
        <v>44493</v>
      </c>
      <c r="B387" s="41" t="s">
        <v>77</v>
      </c>
      <c r="I387" s="5"/>
      <c r="J387" s="37"/>
      <c r="L387" s="19"/>
      <c r="M387" s="19"/>
      <c r="N387" s="19"/>
      <c r="O387" s="19"/>
      <c r="P387" s="19"/>
      <c r="Q387" s="19"/>
      <c r="R387" s="19"/>
      <c r="S387" s="19"/>
      <c r="T387" s="19"/>
      <c r="U387" s="19"/>
      <c r="V387" s="19"/>
      <c r="W387" s="19"/>
      <c r="X387" s="19"/>
      <c r="Y387" s="19"/>
      <c r="Z387" s="19"/>
      <c r="AA387" s="19"/>
      <c r="AB387" s="19"/>
      <c r="AC387" s="19"/>
      <c r="AD387" s="19"/>
      <c r="AE387" s="19"/>
      <c r="AF387" s="19"/>
      <c r="AG387" s="19"/>
      <c r="AH387" s="19"/>
      <c r="AI387" s="19"/>
      <c r="AJ387" s="19"/>
    </row>
    <row r="388" spans="1:36" ht="15.75" thickBot="1">
      <c r="A388" s="49">
        <v>44495</v>
      </c>
      <c r="B388" s="41" t="s">
        <v>77</v>
      </c>
      <c r="I388" s="5"/>
      <c r="J388" s="37"/>
      <c r="L388" s="19"/>
      <c r="M388" s="19"/>
      <c r="N388" s="19"/>
      <c r="O388" s="19"/>
      <c r="P388" s="19"/>
      <c r="Q388" s="19"/>
      <c r="R388" s="19"/>
      <c r="S388" s="19"/>
      <c r="T388" s="19"/>
      <c r="U388" s="19"/>
      <c r="V388" s="19"/>
      <c r="W388" s="19"/>
      <c r="X388" s="19"/>
      <c r="Y388" s="19"/>
      <c r="Z388" s="19"/>
      <c r="AA388" s="19"/>
      <c r="AB388" s="19"/>
      <c r="AC388" s="19"/>
      <c r="AD388" s="19"/>
      <c r="AE388" s="19"/>
      <c r="AF388" s="19"/>
      <c r="AG388" s="19"/>
      <c r="AH388" s="19"/>
      <c r="AI388" s="19"/>
      <c r="AJ388" s="19"/>
    </row>
    <row r="389" spans="1:36" ht="15.75" thickBot="1">
      <c r="A389" s="49">
        <v>44496</v>
      </c>
      <c r="B389" s="41" t="s">
        <v>77</v>
      </c>
      <c r="I389" s="5"/>
      <c r="J389" s="37"/>
      <c r="L389" s="19"/>
      <c r="M389" s="19"/>
      <c r="N389" s="19"/>
      <c r="O389" s="19"/>
      <c r="P389" s="19"/>
      <c r="Q389" s="19"/>
      <c r="R389" s="19"/>
      <c r="S389" s="19"/>
      <c r="T389" s="19"/>
      <c r="U389" s="19"/>
      <c r="V389" s="19"/>
      <c r="W389" s="19"/>
      <c r="X389" s="19"/>
      <c r="Y389" s="19"/>
      <c r="Z389" s="19"/>
      <c r="AA389" s="19"/>
      <c r="AB389" s="19"/>
      <c r="AC389" s="19"/>
      <c r="AD389" s="19"/>
      <c r="AE389" s="19"/>
      <c r="AF389" s="19"/>
      <c r="AG389" s="19"/>
      <c r="AH389" s="19"/>
      <c r="AI389" s="19"/>
      <c r="AJ389" s="19"/>
    </row>
    <row r="390" spans="1:36" ht="15.75" thickBot="1">
      <c r="A390" s="49">
        <v>44497</v>
      </c>
      <c r="B390" s="41" t="s">
        <v>77</v>
      </c>
      <c r="I390" s="5"/>
      <c r="J390" s="37"/>
      <c r="L390" s="19"/>
      <c r="M390" s="19"/>
      <c r="N390" s="19"/>
      <c r="O390" s="19"/>
      <c r="P390" s="19"/>
      <c r="Q390" s="19"/>
      <c r="R390" s="19"/>
      <c r="S390" s="19"/>
      <c r="T390" s="19"/>
      <c r="U390" s="19"/>
      <c r="V390" s="19"/>
      <c r="W390" s="19"/>
      <c r="X390" s="19"/>
      <c r="Y390" s="19"/>
      <c r="Z390" s="19"/>
      <c r="AA390" s="19"/>
      <c r="AB390" s="19"/>
      <c r="AC390" s="19"/>
      <c r="AD390" s="19"/>
      <c r="AE390" s="19"/>
      <c r="AF390" s="19"/>
      <c r="AG390" s="19"/>
      <c r="AH390" s="19"/>
      <c r="AI390" s="19"/>
      <c r="AJ390" s="19"/>
    </row>
    <row r="391" spans="1:36" ht="15.75" thickBot="1">
      <c r="A391" s="49">
        <v>44498</v>
      </c>
      <c r="B391" s="41" t="s">
        <v>77</v>
      </c>
      <c r="I391" s="5"/>
      <c r="J391" s="37"/>
      <c r="L391" s="19"/>
      <c r="M391" s="19"/>
      <c r="N391" s="19"/>
      <c r="O391" s="19"/>
      <c r="P391" s="19"/>
      <c r="Q391" s="19"/>
      <c r="R391" s="19"/>
      <c r="S391" s="19"/>
      <c r="T391" s="19"/>
      <c r="U391" s="19"/>
      <c r="V391" s="19"/>
      <c r="W391" s="19"/>
      <c r="X391" s="19"/>
      <c r="Y391" s="19"/>
      <c r="Z391" s="19"/>
      <c r="AA391" s="19"/>
      <c r="AB391" s="19"/>
      <c r="AC391" s="19"/>
      <c r="AD391" s="19"/>
      <c r="AE391" s="19"/>
      <c r="AF391" s="19"/>
      <c r="AG391" s="19"/>
      <c r="AH391" s="19"/>
      <c r="AI391" s="19"/>
      <c r="AJ391" s="19"/>
    </row>
    <row r="392" spans="1:36" ht="15.75" thickBot="1">
      <c r="A392" s="49">
        <v>44499</v>
      </c>
      <c r="B392" s="41" t="s">
        <v>77</v>
      </c>
      <c r="I392" s="5"/>
      <c r="J392" s="37"/>
      <c r="L392" s="19"/>
      <c r="M392" s="19"/>
      <c r="N392" s="19"/>
      <c r="O392" s="19"/>
      <c r="P392" s="19"/>
      <c r="Q392" s="19"/>
      <c r="R392" s="19"/>
      <c r="S392" s="19"/>
      <c r="T392" s="19"/>
      <c r="U392" s="19"/>
      <c r="V392" s="19"/>
      <c r="W392" s="19"/>
      <c r="X392" s="19"/>
      <c r="Y392" s="19"/>
      <c r="Z392" s="19"/>
      <c r="AA392" s="19"/>
      <c r="AB392" s="19"/>
      <c r="AC392" s="19"/>
      <c r="AD392" s="19"/>
      <c r="AE392" s="19"/>
      <c r="AF392" s="19"/>
      <c r="AG392" s="19"/>
      <c r="AH392" s="19"/>
      <c r="AI392" s="19"/>
      <c r="AJ392" s="19"/>
    </row>
    <row r="393" spans="1:36" ht="15.75" thickBot="1">
      <c r="A393" s="49">
        <v>44500</v>
      </c>
      <c r="B393" s="41" t="s">
        <v>77</v>
      </c>
      <c r="I393" s="5"/>
      <c r="J393" s="37"/>
      <c r="L393" s="19"/>
      <c r="M393" s="19"/>
      <c r="N393" s="19"/>
      <c r="O393" s="19"/>
      <c r="P393" s="19"/>
      <c r="Q393" s="19"/>
      <c r="R393" s="19"/>
      <c r="S393" s="19"/>
      <c r="T393" s="19"/>
      <c r="U393" s="19"/>
      <c r="V393" s="19"/>
      <c r="W393" s="19"/>
      <c r="X393" s="19"/>
      <c r="Y393" s="19"/>
      <c r="Z393" s="19"/>
      <c r="AA393" s="19"/>
      <c r="AB393" s="19"/>
      <c r="AC393" s="19"/>
      <c r="AD393" s="19"/>
      <c r="AE393" s="19"/>
      <c r="AF393" s="19"/>
      <c r="AG393" s="19"/>
      <c r="AH393" s="19"/>
      <c r="AI393" s="19"/>
      <c r="AJ393" s="19"/>
    </row>
    <row r="394" spans="1:36">
      <c r="A394" s="48"/>
      <c r="I394" s="5"/>
      <c r="J394" s="37"/>
      <c r="L394" s="19"/>
      <c r="M394" s="19"/>
      <c r="N394" s="19"/>
      <c r="O394" s="19"/>
      <c r="P394" s="19"/>
      <c r="Q394" s="19"/>
      <c r="R394" s="19"/>
      <c r="S394" s="19"/>
      <c r="T394" s="19"/>
      <c r="U394" s="19"/>
      <c r="V394" s="19"/>
      <c r="W394" s="19"/>
      <c r="X394" s="19"/>
      <c r="Y394" s="19"/>
      <c r="Z394" s="19"/>
      <c r="AA394" s="19"/>
      <c r="AB394" s="19"/>
      <c r="AC394" s="19"/>
      <c r="AD394" s="19"/>
      <c r="AE394" s="19"/>
      <c r="AF394" s="19"/>
      <c r="AG394" s="19"/>
      <c r="AH394" s="19"/>
      <c r="AI394" s="19"/>
      <c r="AJ394" s="19"/>
    </row>
    <row r="395" spans="1:36">
      <c r="A395" s="48"/>
      <c r="I395" s="5"/>
      <c r="J395" s="37"/>
      <c r="L395" s="19"/>
      <c r="M395" s="19"/>
      <c r="N395" s="19"/>
      <c r="O395" s="19"/>
      <c r="P395" s="19"/>
      <c r="Q395" s="19"/>
      <c r="R395" s="19"/>
      <c r="S395" s="19"/>
      <c r="T395" s="19"/>
      <c r="U395" s="19"/>
      <c r="V395" s="19"/>
      <c r="W395" s="19"/>
      <c r="X395" s="19"/>
      <c r="Y395" s="19"/>
      <c r="Z395" s="19"/>
      <c r="AA395" s="19"/>
      <c r="AB395" s="19"/>
      <c r="AC395" s="19"/>
      <c r="AD395" s="19"/>
      <c r="AE395" s="19"/>
      <c r="AF395" s="19"/>
      <c r="AG395" s="19"/>
      <c r="AH395" s="19"/>
      <c r="AI395" s="19"/>
      <c r="AJ395" s="19"/>
    </row>
    <row r="396" spans="1:36" ht="15.75" thickBot="1">
      <c r="A396" s="48"/>
      <c r="I396" s="5"/>
      <c r="J396" s="37"/>
      <c r="L396" s="19"/>
      <c r="M396" s="19"/>
      <c r="N396" s="19"/>
      <c r="O396" s="19"/>
      <c r="P396" s="19"/>
      <c r="Q396" s="19"/>
      <c r="R396" s="19"/>
      <c r="S396" s="19"/>
      <c r="T396" s="19"/>
      <c r="U396" s="19"/>
      <c r="V396" s="19"/>
      <c r="W396" s="19"/>
      <c r="X396" s="19"/>
      <c r="Y396" s="19"/>
      <c r="Z396" s="19"/>
      <c r="AA396" s="19"/>
      <c r="AB396" s="19"/>
      <c r="AC396" s="19"/>
      <c r="AD396" s="19"/>
      <c r="AE396" s="19"/>
      <c r="AF396" s="19"/>
      <c r="AG396" s="19"/>
      <c r="AH396" s="19"/>
      <c r="AI396" s="19"/>
      <c r="AJ396" s="19"/>
    </row>
    <row r="397" spans="1:36" ht="36.75" thickBot="1">
      <c r="A397" s="54" t="s">
        <v>95</v>
      </c>
      <c r="B397" s="55"/>
      <c r="I397" s="5"/>
      <c r="J397" s="37"/>
      <c r="L397" s="19"/>
      <c r="M397" s="19"/>
      <c r="N397" s="19"/>
      <c r="O397" s="19"/>
      <c r="P397" s="19"/>
      <c r="Q397" s="19"/>
      <c r="R397" s="19"/>
      <c r="S397" s="19"/>
      <c r="T397" s="19"/>
      <c r="U397" s="19"/>
      <c r="V397" s="19"/>
      <c r="W397" s="19"/>
      <c r="X397" s="19"/>
      <c r="Y397" s="19"/>
      <c r="Z397" s="19"/>
      <c r="AA397" s="19"/>
      <c r="AB397" s="19"/>
      <c r="AC397" s="19"/>
      <c r="AD397" s="19"/>
      <c r="AE397" s="19"/>
      <c r="AF397" s="19"/>
      <c r="AG397" s="19"/>
      <c r="AH397" s="19"/>
      <c r="AI397" s="19"/>
      <c r="AJ397" s="19"/>
    </row>
    <row r="398" spans="1:36" ht="15.75" thickBot="1">
      <c r="A398" s="39" t="s">
        <v>16</v>
      </c>
      <c r="B398" s="39" t="s">
        <v>75</v>
      </c>
      <c r="I398" s="5"/>
      <c r="J398" s="37"/>
      <c r="L398" s="19"/>
      <c r="M398" s="19"/>
      <c r="N398" s="19"/>
      <c r="O398" s="19"/>
      <c r="P398" s="19"/>
      <c r="Q398" s="19"/>
      <c r="R398" s="19"/>
      <c r="S398" s="19"/>
      <c r="T398" s="19"/>
      <c r="U398" s="19"/>
      <c r="V398" s="19"/>
      <c r="W398" s="19"/>
      <c r="X398" s="19"/>
      <c r="Y398" s="19"/>
      <c r="Z398" s="19"/>
      <c r="AA398" s="19"/>
      <c r="AB398" s="19"/>
      <c r="AC398" s="19"/>
      <c r="AD398" s="19"/>
      <c r="AE398" s="19"/>
      <c r="AF398" s="19"/>
      <c r="AG398" s="19"/>
      <c r="AH398" s="19"/>
      <c r="AI398" s="19"/>
      <c r="AJ398" s="19"/>
    </row>
    <row r="399" spans="1:36" ht="15.75" thickBot="1">
      <c r="A399" s="49">
        <v>44440</v>
      </c>
      <c r="B399" s="41" t="s">
        <v>77</v>
      </c>
      <c r="I399" s="5"/>
      <c r="J399" s="37"/>
      <c r="L399" s="19"/>
      <c r="M399" s="19"/>
      <c r="N399" s="19"/>
      <c r="O399" s="19"/>
      <c r="P399" s="19"/>
      <c r="Q399" s="19"/>
      <c r="R399" s="19"/>
      <c r="S399" s="19"/>
      <c r="T399" s="19"/>
      <c r="U399" s="19"/>
      <c r="V399" s="19"/>
      <c r="W399" s="19"/>
      <c r="X399" s="19"/>
      <c r="Y399" s="19"/>
      <c r="Z399" s="19"/>
      <c r="AA399" s="19"/>
      <c r="AB399" s="19"/>
      <c r="AC399" s="19"/>
      <c r="AD399" s="19"/>
      <c r="AE399" s="19"/>
      <c r="AF399" s="19"/>
      <c r="AG399" s="19"/>
      <c r="AH399" s="19"/>
      <c r="AI399" s="19"/>
      <c r="AJ399" s="19"/>
    </row>
    <row r="400" spans="1:36" ht="15.75" thickBot="1">
      <c r="A400" s="49">
        <v>44441</v>
      </c>
      <c r="B400" s="41" t="s">
        <v>77</v>
      </c>
      <c r="I400" s="5"/>
      <c r="J400" s="37"/>
      <c r="L400" s="19"/>
      <c r="M400" s="19"/>
      <c r="N400" s="19"/>
      <c r="O400" s="19"/>
      <c r="P400" s="19"/>
      <c r="Q400" s="19"/>
      <c r="R400" s="19"/>
      <c r="S400" s="19"/>
      <c r="T400" s="19"/>
      <c r="U400" s="19"/>
      <c r="V400" s="19"/>
      <c r="W400" s="19"/>
      <c r="X400" s="19"/>
      <c r="Y400" s="19"/>
      <c r="Z400" s="19"/>
      <c r="AA400" s="19"/>
      <c r="AB400" s="19"/>
      <c r="AC400" s="19"/>
      <c r="AD400" s="19"/>
      <c r="AE400" s="19"/>
      <c r="AF400" s="19"/>
      <c r="AG400" s="19"/>
      <c r="AH400" s="19"/>
      <c r="AI400" s="19"/>
      <c r="AJ400" s="19"/>
    </row>
    <row r="401" spans="1:36" ht="15.75" thickBot="1">
      <c r="A401" s="49">
        <v>44442</v>
      </c>
      <c r="B401" s="41" t="s">
        <v>77</v>
      </c>
      <c r="I401" s="5"/>
      <c r="J401" s="37"/>
      <c r="L401" s="19"/>
      <c r="M401" s="19"/>
      <c r="N401" s="19"/>
      <c r="O401" s="19"/>
      <c r="P401" s="19"/>
      <c r="Q401" s="19"/>
      <c r="R401" s="19"/>
      <c r="S401" s="19"/>
      <c r="T401" s="19"/>
      <c r="U401" s="19"/>
      <c r="V401" s="19"/>
      <c r="W401" s="19"/>
      <c r="X401" s="19"/>
      <c r="Y401" s="19"/>
      <c r="Z401" s="19"/>
      <c r="AA401" s="19"/>
      <c r="AB401" s="19"/>
      <c r="AC401" s="19"/>
      <c r="AD401" s="19"/>
      <c r="AE401" s="19"/>
      <c r="AF401" s="19"/>
      <c r="AG401" s="19"/>
      <c r="AH401" s="19"/>
      <c r="AI401" s="19"/>
      <c r="AJ401" s="19"/>
    </row>
    <row r="402" spans="1:36" ht="15.75" thickBot="1">
      <c r="A402" s="49">
        <v>44443</v>
      </c>
      <c r="B402" s="41" t="s">
        <v>77</v>
      </c>
      <c r="I402" s="5"/>
      <c r="J402" s="37"/>
      <c r="L402" s="19"/>
      <c r="M402" s="19"/>
      <c r="N402" s="19"/>
      <c r="O402" s="19"/>
      <c r="P402" s="19"/>
      <c r="Q402" s="19"/>
      <c r="R402" s="19"/>
      <c r="S402" s="19"/>
      <c r="T402" s="19"/>
      <c r="U402" s="19"/>
      <c r="V402" s="19"/>
      <c r="W402" s="19"/>
      <c r="X402" s="19"/>
      <c r="Y402" s="19"/>
      <c r="Z402" s="19"/>
      <c r="AA402" s="19"/>
      <c r="AB402" s="19"/>
      <c r="AC402" s="19"/>
      <c r="AD402" s="19"/>
      <c r="AE402" s="19"/>
      <c r="AF402" s="19"/>
      <c r="AG402" s="19"/>
      <c r="AH402" s="19"/>
      <c r="AI402" s="19"/>
      <c r="AJ402" s="19"/>
    </row>
    <row r="403" spans="1:36" ht="15.75" thickBot="1">
      <c r="A403" s="49">
        <v>44444</v>
      </c>
      <c r="B403" s="41" t="s">
        <v>77</v>
      </c>
      <c r="I403" s="5"/>
      <c r="J403" s="37"/>
      <c r="L403" s="19"/>
      <c r="M403" s="19"/>
      <c r="N403" s="19"/>
      <c r="O403" s="19"/>
      <c r="P403" s="19"/>
      <c r="Q403" s="19"/>
      <c r="R403" s="19"/>
      <c r="S403" s="19"/>
      <c r="T403" s="19"/>
      <c r="U403" s="19"/>
      <c r="V403" s="19"/>
      <c r="W403" s="19"/>
      <c r="X403" s="19"/>
      <c r="Y403" s="19"/>
      <c r="Z403" s="19"/>
      <c r="AA403" s="19"/>
      <c r="AB403" s="19"/>
      <c r="AC403" s="19"/>
      <c r="AD403" s="19"/>
      <c r="AE403" s="19"/>
      <c r="AF403" s="19"/>
      <c r="AG403" s="19"/>
      <c r="AH403" s="19"/>
      <c r="AI403" s="19"/>
      <c r="AJ403" s="19"/>
    </row>
    <row r="404" spans="1:36" ht="15.75" thickBot="1">
      <c r="A404" s="49">
        <v>44446</v>
      </c>
      <c r="B404" s="41" t="s">
        <v>77</v>
      </c>
      <c r="I404" s="5"/>
      <c r="J404" s="37"/>
      <c r="L404" s="19"/>
      <c r="M404" s="19"/>
      <c r="N404" s="19"/>
      <c r="O404" s="19"/>
      <c r="P404" s="19"/>
      <c r="Q404" s="19"/>
      <c r="R404" s="19"/>
      <c r="S404" s="19"/>
      <c r="T404" s="19"/>
      <c r="U404" s="19"/>
      <c r="V404" s="19"/>
      <c r="W404" s="19"/>
      <c r="X404" s="19"/>
      <c r="Y404" s="19"/>
      <c r="Z404" s="19"/>
      <c r="AA404" s="19"/>
      <c r="AB404" s="19"/>
      <c r="AC404" s="19"/>
      <c r="AD404" s="19"/>
      <c r="AE404" s="19"/>
      <c r="AF404" s="19"/>
      <c r="AG404" s="19"/>
      <c r="AH404" s="19"/>
      <c r="AI404" s="19"/>
      <c r="AJ404" s="19"/>
    </row>
    <row r="405" spans="1:36" ht="15" customHeight="1" thickBot="1">
      <c r="A405" s="49">
        <v>44447</v>
      </c>
      <c r="B405" s="41" t="s">
        <v>77</v>
      </c>
      <c r="I405" s="5"/>
      <c r="J405" s="37"/>
      <c r="L405" s="19"/>
      <c r="M405" s="19"/>
      <c r="N405" s="19"/>
      <c r="O405" s="19"/>
      <c r="P405" s="19"/>
      <c r="Q405" s="19"/>
      <c r="R405" s="19"/>
      <c r="S405" s="19"/>
      <c r="T405" s="19"/>
      <c r="U405" s="19"/>
      <c r="V405" s="19"/>
      <c r="W405" s="19"/>
      <c r="X405" s="19"/>
      <c r="Y405" s="19"/>
      <c r="Z405" s="19"/>
      <c r="AA405" s="19"/>
      <c r="AB405" s="19"/>
      <c r="AC405" s="19"/>
      <c r="AD405" s="19"/>
      <c r="AE405" s="19"/>
      <c r="AF405" s="19"/>
      <c r="AG405" s="19"/>
      <c r="AH405" s="19"/>
      <c r="AI405" s="19"/>
      <c r="AJ405" s="19"/>
    </row>
    <row r="406" spans="1:36" ht="15.75" thickBot="1">
      <c r="A406" s="49">
        <v>44448</v>
      </c>
      <c r="B406" s="41" t="s">
        <v>77</v>
      </c>
      <c r="I406" s="5"/>
      <c r="J406" s="37"/>
      <c r="L406" s="19"/>
      <c r="M406" s="19"/>
      <c r="N406" s="19"/>
      <c r="O406" s="19"/>
      <c r="P406" s="19"/>
      <c r="Q406" s="19"/>
      <c r="R406" s="19"/>
      <c r="S406" s="19"/>
      <c r="T406" s="19"/>
      <c r="U406" s="19"/>
      <c r="V406" s="19"/>
      <c r="W406" s="19"/>
      <c r="X406" s="19"/>
      <c r="Y406" s="19"/>
      <c r="Z406" s="19"/>
      <c r="AA406" s="19"/>
      <c r="AB406" s="19"/>
      <c r="AC406" s="19"/>
      <c r="AD406" s="19"/>
      <c r="AE406" s="19"/>
      <c r="AF406" s="19"/>
      <c r="AG406" s="19"/>
      <c r="AH406" s="19"/>
      <c r="AI406" s="19"/>
      <c r="AJ406" s="19"/>
    </row>
    <row r="407" spans="1:36" ht="15.75" thickBot="1">
      <c r="A407" s="49">
        <v>44449</v>
      </c>
      <c r="B407" s="41" t="s">
        <v>77</v>
      </c>
      <c r="I407" s="5"/>
      <c r="J407" s="37"/>
      <c r="L407" s="19"/>
      <c r="M407" s="19"/>
      <c r="N407" s="19"/>
      <c r="O407" s="19"/>
      <c r="P407" s="19"/>
      <c r="Q407" s="19"/>
      <c r="R407" s="19"/>
      <c r="S407" s="19"/>
      <c r="T407" s="19"/>
      <c r="U407" s="19"/>
      <c r="V407" s="19"/>
      <c r="W407" s="19"/>
      <c r="X407" s="19"/>
      <c r="Y407" s="19"/>
      <c r="Z407" s="19"/>
      <c r="AA407" s="19"/>
      <c r="AB407" s="19"/>
      <c r="AC407" s="19"/>
      <c r="AD407" s="19"/>
      <c r="AE407" s="19"/>
      <c r="AF407" s="19"/>
      <c r="AG407" s="19"/>
      <c r="AH407" s="19"/>
      <c r="AI407" s="19"/>
      <c r="AJ407" s="19"/>
    </row>
    <row r="408" spans="1:36" ht="15.75" thickBot="1">
      <c r="A408" s="49">
        <v>44450</v>
      </c>
      <c r="B408" s="41" t="s">
        <v>77</v>
      </c>
      <c r="I408" s="5"/>
      <c r="J408" s="37"/>
      <c r="L408" s="19"/>
      <c r="M408" s="19"/>
      <c r="N408" s="19"/>
      <c r="O408" s="19"/>
      <c r="P408" s="19"/>
      <c r="Q408" s="19"/>
      <c r="R408" s="19"/>
      <c r="S408" s="19"/>
      <c r="T408" s="19"/>
      <c r="U408" s="19"/>
      <c r="V408" s="19"/>
      <c r="W408" s="19"/>
      <c r="X408" s="19"/>
      <c r="Y408" s="19"/>
      <c r="Z408" s="19"/>
      <c r="AA408" s="19"/>
      <c r="AB408" s="19"/>
      <c r="AC408" s="19"/>
      <c r="AD408" s="19"/>
      <c r="AE408" s="19"/>
      <c r="AF408" s="19"/>
      <c r="AG408" s="19"/>
      <c r="AH408" s="19"/>
      <c r="AI408" s="19"/>
      <c r="AJ408" s="19"/>
    </row>
    <row r="409" spans="1:36" ht="15.75" thickBot="1">
      <c r="A409" s="49">
        <v>44452</v>
      </c>
      <c r="B409" s="41" t="s">
        <v>77</v>
      </c>
      <c r="I409" s="5"/>
      <c r="J409" s="37"/>
      <c r="L409" s="19"/>
      <c r="M409" s="19"/>
      <c r="N409" s="19"/>
      <c r="O409" s="19"/>
      <c r="P409" s="19"/>
      <c r="Q409" s="19"/>
      <c r="R409" s="19"/>
      <c r="S409" s="19"/>
      <c r="T409" s="19"/>
      <c r="U409" s="19"/>
      <c r="V409" s="19"/>
      <c r="W409" s="19"/>
      <c r="X409" s="19"/>
      <c r="Y409" s="19"/>
      <c r="Z409" s="19"/>
      <c r="AA409" s="19"/>
      <c r="AB409" s="19"/>
      <c r="AC409" s="19"/>
      <c r="AD409" s="19"/>
      <c r="AE409" s="19"/>
      <c r="AF409" s="19"/>
      <c r="AG409" s="19"/>
      <c r="AH409" s="19"/>
      <c r="AI409" s="19"/>
      <c r="AJ409" s="19"/>
    </row>
    <row r="410" spans="1:36" ht="15.75" thickBot="1">
      <c r="A410" s="49">
        <v>44453</v>
      </c>
      <c r="B410" s="41" t="s">
        <v>77</v>
      </c>
      <c r="I410" s="5"/>
      <c r="J410" s="37"/>
      <c r="L410" s="19"/>
      <c r="M410" s="19"/>
      <c r="N410" s="19"/>
      <c r="O410" s="19"/>
      <c r="P410" s="19"/>
      <c r="Q410" s="19"/>
      <c r="R410" s="19"/>
      <c r="S410" s="19"/>
      <c r="T410" s="19"/>
      <c r="U410" s="19"/>
      <c r="V410" s="19"/>
      <c r="W410" s="19"/>
      <c r="X410" s="19"/>
      <c r="Y410" s="19"/>
      <c r="Z410" s="19"/>
      <c r="AA410" s="19"/>
      <c r="AB410" s="19"/>
      <c r="AC410" s="19"/>
      <c r="AD410" s="19"/>
      <c r="AE410" s="19"/>
      <c r="AF410" s="19"/>
      <c r="AG410" s="19"/>
      <c r="AH410" s="19"/>
      <c r="AI410" s="19"/>
      <c r="AJ410" s="19"/>
    </row>
    <row r="411" spans="1:36" ht="15.75" thickBot="1">
      <c r="A411" s="49">
        <v>44454</v>
      </c>
      <c r="B411" s="41" t="s">
        <v>77</v>
      </c>
      <c r="I411" s="5"/>
      <c r="J411" s="37"/>
      <c r="L411" s="19"/>
      <c r="M411" s="19"/>
      <c r="N411" s="19"/>
      <c r="O411" s="19"/>
      <c r="P411" s="19"/>
      <c r="Q411" s="19"/>
      <c r="R411" s="19"/>
      <c r="S411" s="19"/>
      <c r="T411" s="19"/>
      <c r="U411" s="19"/>
      <c r="V411" s="19"/>
      <c r="W411" s="19"/>
      <c r="X411" s="19"/>
      <c r="Y411" s="19"/>
      <c r="Z411" s="19"/>
      <c r="AA411" s="19"/>
      <c r="AB411" s="19"/>
      <c r="AC411" s="19"/>
      <c r="AD411" s="19"/>
      <c r="AE411" s="19"/>
      <c r="AF411" s="19"/>
      <c r="AG411" s="19"/>
      <c r="AH411" s="19"/>
      <c r="AI411" s="19"/>
      <c r="AJ411" s="19"/>
    </row>
    <row r="412" spans="1:36" ht="15.75" thickBot="1">
      <c r="A412" s="49">
        <v>44455</v>
      </c>
      <c r="B412" s="41" t="s">
        <v>77</v>
      </c>
      <c r="I412" s="5"/>
      <c r="J412" s="37"/>
      <c r="L412" s="19"/>
      <c r="M412" s="19"/>
      <c r="N412" s="19"/>
      <c r="O412" s="19"/>
      <c r="P412" s="19"/>
      <c r="Q412" s="19"/>
      <c r="R412" s="19"/>
      <c r="S412" s="19"/>
      <c r="T412" s="19"/>
      <c r="U412" s="19"/>
      <c r="V412" s="19"/>
      <c r="W412" s="19"/>
      <c r="X412" s="19"/>
      <c r="Y412" s="19"/>
      <c r="Z412" s="19"/>
      <c r="AA412" s="19"/>
      <c r="AB412" s="19"/>
      <c r="AC412" s="19"/>
      <c r="AD412" s="19"/>
      <c r="AE412" s="19"/>
      <c r="AF412" s="19"/>
      <c r="AG412" s="19"/>
      <c r="AH412" s="19"/>
      <c r="AI412" s="19"/>
      <c r="AJ412" s="19"/>
    </row>
    <row r="413" spans="1:36" ht="15.75" thickBot="1">
      <c r="A413" s="49">
        <v>44456</v>
      </c>
      <c r="B413" s="41" t="s">
        <v>77</v>
      </c>
      <c r="I413" s="5"/>
      <c r="J413" s="37"/>
      <c r="L413" s="19"/>
      <c r="M413" s="19"/>
      <c r="N413" s="19"/>
      <c r="O413" s="19"/>
      <c r="P413" s="19"/>
      <c r="Q413" s="19"/>
      <c r="R413" s="19"/>
      <c r="S413" s="19"/>
      <c r="T413" s="19"/>
      <c r="U413" s="19"/>
      <c r="V413" s="19"/>
      <c r="W413" s="19"/>
      <c r="X413" s="19"/>
      <c r="Y413" s="19"/>
      <c r="Z413" s="19"/>
      <c r="AA413" s="19"/>
      <c r="AB413" s="19"/>
      <c r="AC413" s="19"/>
      <c r="AD413" s="19"/>
      <c r="AE413" s="19"/>
      <c r="AF413" s="19"/>
      <c r="AG413" s="19"/>
      <c r="AH413" s="19"/>
      <c r="AI413" s="19"/>
      <c r="AJ413" s="19"/>
    </row>
    <row r="414" spans="1:36" ht="15.75" thickBot="1">
      <c r="A414" s="49">
        <v>44457</v>
      </c>
      <c r="B414" s="41" t="s">
        <v>77</v>
      </c>
      <c r="I414" s="5"/>
      <c r="J414" s="37"/>
      <c r="L414" s="19"/>
      <c r="M414" s="19"/>
      <c r="N414" s="19"/>
      <c r="O414" s="19"/>
      <c r="P414" s="19"/>
      <c r="Q414" s="19"/>
      <c r="R414" s="19"/>
      <c r="S414" s="19"/>
      <c r="T414" s="19"/>
      <c r="U414" s="19"/>
      <c r="V414" s="19"/>
      <c r="W414" s="19"/>
      <c r="X414" s="19"/>
      <c r="Y414" s="19"/>
      <c r="Z414" s="19"/>
      <c r="AA414" s="19"/>
      <c r="AB414" s="19"/>
      <c r="AC414" s="19"/>
      <c r="AD414" s="19"/>
      <c r="AE414" s="19"/>
      <c r="AF414" s="19"/>
      <c r="AG414" s="19"/>
      <c r="AH414" s="19"/>
      <c r="AI414" s="19"/>
      <c r="AJ414" s="19"/>
    </row>
    <row r="415" spans="1:36" ht="15.75" thickBot="1">
      <c r="A415" s="49">
        <v>44458</v>
      </c>
      <c r="B415" s="41" t="s">
        <v>77</v>
      </c>
      <c r="I415" s="5"/>
      <c r="J415" s="37"/>
      <c r="L415" s="19"/>
      <c r="M415" s="19"/>
      <c r="N415" s="19"/>
      <c r="O415" s="19"/>
      <c r="P415" s="19"/>
      <c r="Q415" s="19"/>
      <c r="R415" s="19"/>
      <c r="S415" s="19"/>
      <c r="T415" s="19"/>
      <c r="U415" s="19"/>
      <c r="V415" s="19"/>
      <c r="W415" s="19"/>
      <c r="X415" s="19"/>
      <c r="Y415" s="19"/>
      <c r="Z415" s="19"/>
      <c r="AA415" s="19"/>
      <c r="AB415" s="19"/>
      <c r="AC415" s="19"/>
      <c r="AD415" s="19"/>
      <c r="AE415" s="19"/>
      <c r="AF415" s="19"/>
      <c r="AG415" s="19"/>
      <c r="AH415" s="19"/>
      <c r="AI415" s="19"/>
      <c r="AJ415" s="19"/>
    </row>
    <row r="416" spans="1:36" ht="15.75" thickBot="1">
      <c r="A416" s="49">
        <v>44460</v>
      </c>
      <c r="B416" s="41" t="s">
        <v>77</v>
      </c>
      <c r="I416" s="5"/>
      <c r="J416" s="37"/>
      <c r="L416" s="19"/>
      <c r="M416" s="19"/>
      <c r="N416" s="19"/>
      <c r="O416" s="19"/>
      <c r="P416" s="19"/>
      <c r="Q416" s="19"/>
      <c r="R416" s="19"/>
      <c r="S416" s="19"/>
      <c r="T416" s="19"/>
      <c r="U416" s="19"/>
      <c r="V416" s="19"/>
      <c r="W416" s="19"/>
      <c r="X416" s="19"/>
      <c r="Y416" s="19"/>
      <c r="Z416" s="19"/>
      <c r="AA416" s="19"/>
      <c r="AB416" s="19"/>
      <c r="AC416" s="19"/>
      <c r="AD416" s="19"/>
      <c r="AE416" s="19"/>
      <c r="AF416" s="19"/>
      <c r="AG416" s="19"/>
      <c r="AH416" s="19"/>
      <c r="AI416" s="19"/>
      <c r="AJ416" s="19"/>
    </row>
    <row r="417" spans="1:36" ht="15.75" thickBot="1">
      <c r="A417" s="49">
        <v>44461</v>
      </c>
      <c r="B417" s="41" t="s">
        <v>77</v>
      </c>
      <c r="I417" s="5"/>
      <c r="J417" s="37"/>
      <c r="L417" s="19"/>
      <c r="M417" s="19"/>
      <c r="N417" s="19"/>
      <c r="O417" s="19"/>
      <c r="P417" s="19"/>
      <c r="Q417" s="19"/>
      <c r="R417" s="19"/>
      <c r="S417" s="19"/>
      <c r="T417" s="19"/>
      <c r="U417" s="19"/>
      <c r="V417" s="19"/>
      <c r="W417" s="19"/>
      <c r="X417" s="19"/>
      <c r="Y417" s="19"/>
      <c r="Z417" s="19"/>
      <c r="AA417" s="19"/>
      <c r="AB417" s="19"/>
      <c r="AC417" s="19"/>
      <c r="AD417" s="19"/>
      <c r="AE417" s="19"/>
      <c r="AF417" s="19"/>
      <c r="AG417" s="19"/>
      <c r="AH417" s="19"/>
      <c r="AI417" s="19"/>
      <c r="AJ417" s="19"/>
    </row>
    <row r="418" spans="1:36" ht="15.75" thickBot="1">
      <c r="A418" s="49">
        <v>44462</v>
      </c>
      <c r="B418" s="41" t="s">
        <v>77</v>
      </c>
      <c r="I418" s="5"/>
      <c r="J418" s="37"/>
      <c r="L418" s="19"/>
      <c r="M418" s="19"/>
      <c r="N418" s="19"/>
      <c r="O418" s="19"/>
      <c r="P418" s="19"/>
      <c r="Q418" s="19"/>
      <c r="R418" s="19"/>
      <c r="S418" s="19"/>
      <c r="T418" s="19"/>
      <c r="U418" s="19"/>
      <c r="V418" s="19"/>
      <c r="W418" s="19"/>
      <c r="X418" s="19"/>
      <c r="Y418" s="19"/>
      <c r="Z418" s="19"/>
      <c r="AA418" s="19"/>
      <c r="AB418" s="19"/>
      <c r="AC418" s="19"/>
      <c r="AD418" s="19"/>
      <c r="AE418" s="19"/>
      <c r="AF418" s="19"/>
      <c r="AG418" s="19"/>
      <c r="AH418" s="19"/>
      <c r="AI418" s="19"/>
      <c r="AJ418" s="19"/>
    </row>
    <row r="419" spans="1:36" ht="15.75" thickBot="1">
      <c r="A419" s="49">
        <v>44463</v>
      </c>
      <c r="B419" s="41" t="s">
        <v>77</v>
      </c>
      <c r="I419" s="5"/>
      <c r="J419" s="37"/>
      <c r="L419" s="19"/>
      <c r="M419" s="19"/>
      <c r="N419" s="19"/>
      <c r="O419" s="19"/>
      <c r="P419" s="19"/>
      <c r="Q419" s="19"/>
      <c r="R419" s="19"/>
      <c r="S419" s="19"/>
      <c r="T419" s="19"/>
      <c r="U419" s="19"/>
      <c r="V419" s="19"/>
      <c r="W419" s="19"/>
      <c r="X419" s="19"/>
      <c r="Y419" s="19"/>
      <c r="Z419" s="19"/>
      <c r="AA419" s="19"/>
      <c r="AB419" s="19"/>
      <c r="AC419" s="19"/>
      <c r="AD419" s="19"/>
      <c r="AE419" s="19"/>
      <c r="AF419" s="19"/>
      <c r="AG419" s="19"/>
      <c r="AH419" s="19"/>
      <c r="AI419" s="19"/>
      <c r="AJ419" s="19"/>
    </row>
    <row r="420" spans="1:36" ht="15.75" thickBot="1">
      <c r="A420" s="49">
        <v>44464</v>
      </c>
      <c r="B420" s="41" t="s">
        <v>77</v>
      </c>
      <c r="I420" s="5"/>
      <c r="J420" s="37"/>
      <c r="L420" s="19"/>
      <c r="M420" s="19"/>
      <c r="N420" s="19"/>
      <c r="O420" s="19"/>
      <c r="P420" s="19"/>
      <c r="Q420" s="19"/>
      <c r="R420" s="19"/>
      <c r="S420" s="19"/>
      <c r="T420" s="19"/>
      <c r="U420" s="19"/>
      <c r="V420" s="19"/>
      <c r="W420" s="19"/>
      <c r="X420" s="19"/>
      <c r="Y420" s="19"/>
      <c r="Z420" s="19"/>
      <c r="AA420" s="19"/>
      <c r="AB420" s="19"/>
      <c r="AC420" s="19"/>
      <c r="AD420" s="19"/>
      <c r="AE420" s="19"/>
      <c r="AF420" s="19"/>
      <c r="AG420" s="19"/>
      <c r="AH420" s="19"/>
      <c r="AI420" s="19"/>
      <c r="AJ420" s="19"/>
    </row>
    <row r="421" spans="1:36" ht="15.75" thickBot="1">
      <c r="A421" s="49">
        <v>44465</v>
      </c>
      <c r="B421" s="41" t="s">
        <v>77</v>
      </c>
      <c r="I421" s="5"/>
      <c r="J421" s="37"/>
      <c r="L421" s="19"/>
      <c r="M421" s="19"/>
      <c r="N421" s="19"/>
      <c r="O421" s="19"/>
      <c r="P421" s="19"/>
      <c r="Q421" s="19"/>
      <c r="R421" s="19"/>
      <c r="S421" s="19"/>
      <c r="T421" s="19"/>
      <c r="U421" s="19"/>
      <c r="V421" s="19"/>
      <c r="W421" s="19"/>
      <c r="X421" s="19"/>
      <c r="Y421" s="19"/>
      <c r="Z421" s="19"/>
      <c r="AA421" s="19"/>
      <c r="AB421" s="19"/>
      <c r="AC421" s="19"/>
      <c r="AD421" s="19"/>
      <c r="AE421" s="19"/>
      <c r="AF421" s="19"/>
      <c r="AG421" s="19"/>
      <c r="AH421" s="19"/>
      <c r="AI421" s="19"/>
      <c r="AJ421" s="19"/>
    </row>
    <row r="422" spans="1:36" ht="15.75" thickBot="1">
      <c r="A422" s="49">
        <v>44467</v>
      </c>
      <c r="B422" s="41" t="s">
        <v>77</v>
      </c>
      <c r="I422" s="5"/>
      <c r="J422" s="37"/>
      <c r="L422" s="19"/>
      <c r="M422" s="19"/>
      <c r="N422" s="19"/>
      <c r="O422" s="19"/>
      <c r="P422" s="19"/>
      <c r="Q422" s="19"/>
      <c r="R422" s="19"/>
      <c r="S422" s="19"/>
      <c r="T422" s="19"/>
      <c r="U422" s="19"/>
      <c r="V422" s="19"/>
      <c r="W422" s="19"/>
      <c r="X422" s="19"/>
      <c r="Y422" s="19"/>
      <c r="Z422" s="19"/>
      <c r="AA422" s="19"/>
      <c r="AB422" s="19"/>
      <c r="AC422" s="19"/>
      <c r="AD422" s="19"/>
      <c r="AE422" s="19"/>
      <c r="AF422" s="19"/>
      <c r="AG422" s="19"/>
      <c r="AH422" s="19"/>
      <c r="AI422" s="19"/>
      <c r="AJ422" s="19"/>
    </row>
    <row r="423" spans="1:36" ht="15.75" thickBot="1">
      <c r="A423" s="49">
        <v>44468</v>
      </c>
      <c r="B423" s="41" t="s">
        <v>77</v>
      </c>
      <c r="I423" s="5"/>
      <c r="J423" s="37"/>
      <c r="L423" s="19"/>
      <c r="M423" s="19"/>
      <c r="N423" s="19"/>
      <c r="O423" s="19"/>
      <c r="P423" s="19"/>
      <c r="Q423" s="19"/>
      <c r="R423" s="19"/>
      <c r="S423" s="19"/>
      <c r="T423" s="19"/>
      <c r="U423" s="19"/>
      <c r="V423" s="19"/>
      <c r="W423" s="19"/>
      <c r="X423" s="19"/>
      <c r="Y423" s="19"/>
      <c r="Z423" s="19"/>
      <c r="AA423" s="19"/>
      <c r="AB423" s="19"/>
      <c r="AC423" s="19"/>
      <c r="AD423" s="19"/>
      <c r="AE423" s="19"/>
      <c r="AF423" s="19"/>
      <c r="AG423" s="19"/>
      <c r="AH423" s="19"/>
      <c r="AI423" s="19"/>
      <c r="AJ423" s="19"/>
    </row>
    <row r="424" spans="1:36" ht="15.75" thickBot="1">
      <c r="A424" s="49">
        <v>44469</v>
      </c>
      <c r="B424" s="41" t="s">
        <v>77</v>
      </c>
      <c r="I424" s="5"/>
      <c r="J424" s="37"/>
      <c r="L424" s="19"/>
      <c r="M424" s="19"/>
      <c r="N424" s="19"/>
      <c r="O424" s="19"/>
      <c r="P424" s="19"/>
      <c r="Q424" s="19"/>
      <c r="R424" s="19"/>
      <c r="S424" s="19"/>
      <c r="T424" s="19"/>
      <c r="U424" s="19"/>
      <c r="V424" s="19"/>
      <c r="W424" s="19"/>
      <c r="X424" s="19"/>
      <c r="Y424" s="19"/>
      <c r="Z424" s="19"/>
      <c r="AA424" s="19"/>
      <c r="AB424" s="19"/>
      <c r="AC424" s="19"/>
      <c r="AD424" s="19"/>
      <c r="AE424" s="19"/>
      <c r="AF424" s="19"/>
      <c r="AG424" s="19"/>
      <c r="AH424" s="19"/>
      <c r="AI424" s="19"/>
      <c r="AJ424" s="19"/>
    </row>
    <row r="425" spans="1:36">
      <c r="A425" s="48"/>
      <c r="I425" s="5"/>
      <c r="J425" s="37"/>
      <c r="L425" s="19"/>
      <c r="M425" s="19"/>
      <c r="N425" s="19"/>
      <c r="O425" s="19"/>
      <c r="P425" s="19"/>
      <c r="Q425" s="19"/>
      <c r="R425" s="19"/>
      <c r="S425" s="19"/>
      <c r="T425" s="19"/>
      <c r="U425" s="19"/>
      <c r="V425" s="19"/>
      <c r="W425" s="19"/>
      <c r="X425" s="19"/>
      <c r="Y425" s="19"/>
      <c r="Z425" s="19"/>
      <c r="AA425" s="19"/>
      <c r="AB425" s="19"/>
      <c r="AC425" s="19"/>
      <c r="AD425" s="19"/>
      <c r="AE425" s="19"/>
      <c r="AF425" s="19"/>
      <c r="AG425" s="19"/>
      <c r="AH425" s="19"/>
      <c r="AI425" s="19"/>
      <c r="AJ425" s="19"/>
    </row>
    <row r="426" spans="1:36" ht="15.75" thickBot="1">
      <c r="A426" s="48"/>
      <c r="I426" s="5"/>
      <c r="J426" s="37"/>
      <c r="L426" s="19"/>
      <c r="M426" s="19"/>
      <c r="N426" s="19"/>
      <c r="O426" s="19"/>
      <c r="P426" s="19"/>
      <c r="Q426" s="19"/>
      <c r="R426" s="19"/>
      <c r="S426" s="19"/>
      <c r="T426" s="19"/>
      <c r="U426" s="19"/>
      <c r="V426" s="19"/>
      <c r="W426" s="19"/>
      <c r="X426" s="19"/>
      <c r="Y426" s="19"/>
      <c r="Z426" s="19"/>
      <c r="AA426" s="19"/>
      <c r="AB426" s="19"/>
      <c r="AC426" s="19"/>
      <c r="AD426" s="19"/>
      <c r="AE426" s="19"/>
      <c r="AF426" s="19"/>
      <c r="AG426" s="19"/>
      <c r="AH426" s="19"/>
      <c r="AI426" s="19"/>
      <c r="AJ426" s="19"/>
    </row>
    <row r="427" spans="1:36" ht="36.75" thickBot="1">
      <c r="A427" s="54" t="s">
        <v>96</v>
      </c>
      <c r="B427" s="55"/>
      <c r="I427" s="5"/>
      <c r="J427" s="37"/>
      <c r="L427" s="19"/>
      <c r="M427" s="19"/>
      <c r="N427" s="19"/>
      <c r="O427" s="19"/>
      <c r="P427" s="19"/>
      <c r="Q427" s="19"/>
      <c r="R427" s="19"/>
      <c r="S427" s="19"/>
      <c r="T427" s="19"/>
      <c r="U427" s="19"/>
      <c r="V427" s="19"/>
      <c r="W427" s="19"/>
      <c r="X427" s="19"/>
      <c r="Y427" s="19"/>
      <c r="Z427" s="19"/>
      <c r="AA427" s="19"/>
      <c r="AB427" s="19"/>
      <c r="AC427" s="19"/>
      <c r="AD427" s="19"/>
      <c r="AE427" s="19"/>
      <c r="AF427" s="19"/>
      <c r="AG427" s="19"/>
      <c r="AH427" s="19"/>
      <c r="AI427" s="19"/>
      <c r="AJ427" s="19"/>
    </row>
    <row r="428" spans="1:36" ht="15.75" thickBot="1">
      <c r="A428" s="39" t="s">
        <v>16</v>
      </c>
      <c r="B428" s="39" t="s">
        <v>75</v>
      </c>
      <c r="I428" s="5"/>
      <c r="J428" s="37"/>
      <c r="L428" s="19"/>
      <c r="M428" s="19"/>
      <c r="N428" s="19"/>
      <c r="O428" s="19"/>
      <c r="P428" s="19"/>
      <c r="Q428" s="19"/>
      <c r="R428" s="19"/>
      <c r="S428" s="19"/>
      <c r="T428" s="19"/>
      <c r="U428" s="19"/>
      <c r="V428" s="19"/>
      <c r="W428" s="19"/>
      <c r="X428" s="19"/>
      <c r="Y428" s="19"/>
      <c r="Z428" s="19"/>
      <c r="AA428" s="19"/>
      <c r="AB428" s="19"/>
      <c r="AC428" s="19"/>
      <c r="AD428" s="19"/>
      <c r="AE428" s="19"/>
      <c r="AF428" s="19"/>
      <c r="AG428" s="19"/>
      <c r="AH428" s="19"/>
      <c r="AI428" s="19"/>
      <c r="AJ428" s="19"/>
    </row>
    <row r="429" spans="1:36" ht="15.75" thickBot="1">
      <c r="A429" s="49">
        <v>44409</v>
      </c>
      <c r="B429" s="41" t="s">
        <v>77</v>
      </c>
      <c r="I429" s="5"/>
      <c r="J429" s="37"/>
      <c r="L429" s="19"/>
      <c r="M429" s="19"/>
      <c r="N429" s="19"/>
      <c r="O429" s="19"/>
      <c r="P429" s="19"/>
      <c r="Q429" s="19"/>
      <c r="R429" s="19"/>
      <c r="S429" s="19"/>
      <c r="T429" s="19"/>
      <c r="U429" s="19"/>
      <c r="V429" s="19"/>
      <c r="W429" s="19"/>
      <c r="X429" s="19"/>
      <c r="Y429" s="19"/>
      <c r="Z429" s="19"/>
      <c r="AA429" s="19"/>
      <c r="AB429" s="19"/>
      <c r="AC429" s="19"/>
      <c r="AD429" s="19"/>
      <c r="AE429" s="19"/>
      <c r="AF429" s="19"/>
      <c r="AG429" s="19"/>
      <c r="AH429" s="19"/>
      <c r="AI429" s="19"/>
      <c r="AJ429" s="19"/>
    </row>
    <row r="430" spans="1:36" ht="15.75" thickBot="1">
      <c r="A430" s="49">
        <v>44411</v>
      </c>
      <c r="B430" s="41" t="s">
        <v>77</v>
      </c>
      <c r="I430" s="5"/>
      <c r="J430" s="37"/>
      <c r="L430" s="19"/>
      <c r="M430" s="19"/>
      <c r="N430" s="19"/>
      <c r="O430" s="19"/>
      <c r="P430" s="19"/>
      <c r="Q430" s="19"/>
      <c r="R430" s="19"/>
      <c r="S430" s="19"/>
      <c r="T430" s="19"/>
      <c r="U430" s="19"/>
      <c r="V430" s="19"/>
      <c r="W430" s="19"/>
      <c r="X430" s="19"/>
      <c r="Y430" s="19"/>
      <c r="Z430" s="19"/>
      <c r="AA430" s="19"/>
      <c r="AB430" s="19"/>
      <c r="AC430" s="19"/>
      <c r="AD430" s="19"/>
      <c r="AE430" s="19"/>
      <c r="AF430" s="19"/>
      <c r="AG430" s="19"/>
      <c r="AH430" s="19"/>
      <c r="AI430" s="19"/>
      <c r="AJ430" s="19"/>
    </row>
    <row r="431" spans="1:36" ht="15.75" thickBot="1">
      <c r="A431" s="49">
        <v>44412</v>
      </c>
      <c r="B431" s="41" t="s">
        <v>77</v>
      </c>
      <c r="I431" s="5"/>
      <c r="J431" s="37"/>
      <c r="L431" s="19"/>
      <c r="M431" s="19"/>
      <c r="N431" s="19"/>
      <c r="O431" s="19"/>
      <c r="P431" s="19"/>
      <c r="Q431" s="19"/>
      <c r="R431" s="19"/>
      <c r="S431" s="19"/>
      <c r="T431" s="19"/>
      <c r="U431" s="19"/>
      <c r="V431" s="19"/>
      <c r="W431" s="19"/>
      <c r="X431" s="19"/>
      <c r="Y431" s="19"/>
      <c r="Z431" s="19"/>
      <c r="AA431" s="19"/>
      <c r="AB431" s="19"/>
      <c r="AC431" s="19"/>
      <c r="AD431" s="19"/>
      <c r="AE431" s="19"/>
      <c r="AF431" s="19"/>
      <c r="AG431" s="19"/>
      <c r="AH431" s="19"/>
      <c r="AI431" s="19"/>
      <c r="AJ431" s="19"/>
    </row>
    <row r="432" spans="1:36" ht="15.75" thickBot="1">
      <c r="A432" s="49">
        <v>44413</v>
      </c>
      <c r="B432" s="41" t="s">
        <v>77</v>
      </c>
      <c r="I432" s="5"/>
      <c r="J432" s="37"/>
      <c r="L432" s="19"/>
      <c r="M432" s="19"/>
      <c r="N432" s="19"/>
      <c r="O432" s="19"/>
      <c r="P432" s="19"/>
      <c r="Q432" s="19"/>
      <c r="R432" s="19"/>
      <c r="S432" s="19"/>
      <c r="T432" s="19"/>
      <c r="U432" s="19"/>
      <c r="V432" s="19"/>
      <c r="W432" s="19"/>
      <c r="X432" s="19"/>
      <c r="Y432" s="19"/>
      <c r="Z432" s="19"/>
      <c r="AA432" s="19"/>
      <c r="AB432" s="19"/>
      <c r="AC432" s="19"/>
      <c r="AD432" s="19"/>
      <c r="AE432" s="19"/>
      <c r="AF432" s="19"/>
      <c r="AG432" s="19"/>
      <c r="AH432" s="19"/>
      <c r="AI432" s="19"/>
      <c r="AJ432" s="19"/>
    </row>
    <row r="433" spans="1:36" ht="15.75" thickBot="1">
      <c r="A433" s="49">
        <v>44414</v>
      </c>
      <c r="B433" s="41" t="s">
        <v>77</v>
      </c>
      <c r="I433" s="5"/>
      <c r="J433" s="37"/>
      <c r="L433" s="19"/>
      <c r="M433" s="19"/>
      <c r="N433" s="19"/>
      <c r="O433" s="19"/>
      <c r="P433" s="19"/>
      <c r="Q433" s="19"/>
      <c r="R433" s="19"/>
      <c r="S433" s="19"/>
      <c r="T433" s="19"/>
      <c r="U433" s="19"/>
      <c r="V433" s="19"/>
      <c r="W433" s="19"/>
      <c r="X433" s="19"/>
      <c r="Y433" s="19"/>
      <c r="Z433" s="19"/>
      <c r="AA433" s="19"/>
      <c r="AB433" s="19"/>
      <c r="AC433" s="19"/>
      <c r="AD433" s="19"/>
      <c r="AE433" s="19"/>
      <c r="AF433" s="19"/>
      <c r="AG433" s="19"/>
      <c r="AH433" s="19"/>
      <c r="AI433" s="19"/>
      <c r="AJ433" s="19"/>
    </row>
    <row r="434" spans="1:36" ht="15.75" thickBot="1">
      <c r="A434" s="49">
        <v>44415</v>
      </c>
      <c r="B434" s="41" t="s">
        <v>77</v>
      </c>
      <c r="I434" s="5"/>
      <c r="J434" s="37"/>
      <c r="L434" s="19"/>
      <c r="M434" s="19"/>
      <c r="N434" s="19"/>
      <c r="O434" s="19"/>
      <c r="P434" s="19"/>
      <c r="Q434" s="19"/>
      <c r="R434" s="19"/>
      <c r="S434" s="19"/>
      <c r="T434" s="19"/>
      <c r="U434" s="19"/>
      <c r="V434" s="19"/>
      <c r="W434" s="19"/>
      <c r="X434" s="19"/>
      <c r="Y434" s="19"/>
      <c r="Z434" s="19"/>
      <c r="AA434" s="19"/>
      <c r="AB434" s="19"/>
      <c r="AC434" s="19"/>
      <c r="AD434" s="19"/>
      <c r="AE434" s="19"/>
      <c r="AF434" s="19"/>
      <c r="AG434" s="19"/>
      <c r="AH434" s="19"/>
      <c r="AI434" s="19"/>
      <c r="AJ434" s="19"/>
    </row>
    <row r="435" spans="1:36" ht="15" customHeight="1" thickBot="1">
      <c r="A435" s="49">
        <v>44416</v>
      </c>
      <c r="B435" s="41" t="s">
        <v>77</v>
      </c>
      <c r="I435" s="5"/>
      <c r="J435" s="37"/>
      <c r="L435" s="19"/>
      <c r="M435" s="19"/>
      <c r="N435" s="19"/>
      <c r="O435" s="19"/>
      <c r="P435" s="19"/>
      <c r="Q435" s="19"/>
      <c r="R435" s="19"/>
      <c r="S435" s="19"/>
      <c r="T435" s="19"/>
      <c r="U435" s="19"/>
      <c r="V435" s="19"/>
      <c r="W435" s="19"/>
      <c r="X435" s="19"/>
      <c r="Y435" s="19"/>
      <c r="Z435" s="19"/>
      <c r="AA435" s="19"/>
      <c r="AB435" s="19"/>
      <c r="AC435" s="19"/>
      <c r="AD435" s="19"/>
      <c r="AE435" s="19"/>
      <c r="AF435" s="19"/>
      <c r="AG435" s="19"/>
      <c r="AH435" s="19"/>
      <c r="AI435" s="19"/>
      <c r="AJ435" s="19"/>
    </row>
    <row r="436" spans="1:36" ht="15.75" thickBot="1">
      <c r="A436" s="49">
        <v>44418</v>
      </c>
      <c r="B436" s="41" t="s">
        <v>77</v>
      </c>
      <c r="I436" s="5"/>
      <c r="J436" s="37"/>
      <c r="L436" s="19"/>
      <c r="M436" s="19"/>
      <c r="N436" s="19"/>
      <c r="O436" s="19"/>
      <c r="P436" s="19"/>
      <c r="Q436" s="19"/>
      <c r="R436" s="19"/>
      <c r="S436" s="19"/>
      <c r="T436" s="19"/>
      <c r="U436" s="19"/>
      <c r="V436" s="19"/>
      <c r="W436" s="19"/>
      <c r="X436" s="19"/>
      <c r="Y436" s="19"/>
      <c r="Z436" s="19"/>
      <c r="AA436" s="19"/>
      <c r="AB436" s="19"/>
      <c r="AC436" s="19"/>
      <c r="AD436" s="19"/>
      <c r="AE436" s="19"/>
      <c r="AF436" s="19"/>
      <c r="AG436" s="19"/>
      <c r="AH436" s="19"/>
      <c r="AI436" s="19"/>
      <c r="AJ436" s="19"/>
    </row>
    <row r="437" spans="1:36" ht="15.75" thickBot="1">
      <c r="A437" s="49">
        <v>44419</v>
      </c>
      <c r="B437" s="41" t="s">
        <v>77</v>
      </c>
      <c r="I437" s="5"/>
      <c r="J437" s="37"/>
      <c r="L437" s="19"/>
      <c r="M437" s="19"/>
      <c r="N437" s="19"/>
      <c r="O437" s="19"/>
      <c r="P437" s="19"/>
      <c r="Q437" s="19"/>
      <c r="R437" s="19"/>
      <c r="S437" s="19"/>
      <c r="T437" s="19"/>
      <c r="U437" s="19"/>
      <c r="V437" s="19"/>
      <c r="W437" s="19"/>
      <c r="X437" s="19"/>
      <c r="Y437" s="19"/>
      <c r="Z437" s="19"/>
      <c r="AA437" s="19"/>
      <c r="AB437" s="19"/>
      <c r="AC437" s="19"/>
      <c r="AD437" s="19"/>
      <c r="AE437" s="19"/>
      <c r="AF437" s="19"/>
      <c r="AG437" s="19"/>
      <c r="AH437" s="19"/>
      <c r="AI437" s="19"/>
      <c r="AJ437" s="19"/>
    </row>
    <row r="438" spans="1:36" ht="15.75" thickBot="1">
      <c r="A438" s="49">
        <v>44420</v>
      </c>
      <c r="B438" s="41" t="s">
        <v>77</v>
      </c>
      <c r="I438" s="5"/>
      <c r="J438" s="37"/>
      <c r="L438" s="19"/>
      <c r="M438" s="19"/>
      <c r="N438" s="19"/>
      <c r="O438" s="19"/>
      <c r="P438" s="19"/>
      <c r="Q438" s="19"/>
      <c r="R438" s="19"/>
      <c r="S438" s="19"/>
      <c r="T438" s="19"/>
      <c r="U438" s="19"/>
      <c r="V438" s="19"/>
      <c r="W438" s="19"/>
      <c r="X438" s="19"/>
      <c r="Y438" s="19"/>
      <c r="Z438" s="19"/>
      <c r="AA438" s="19"/>
      <c r="AB438" s="19"/>
      <c r="AC438" s="19"/>
      <c r="AD438" s="19"/>
      <c r="AE438" s="19"/>
      <c r="AF438" s="19"/>
      <c r="AG438" s="19"/>
      <c r="AH438" s="19"/>
      <c r="AI438" s="19"/>
      <c r="AJ438" s="19"/>
    </row>
    <row r="439" spans="1:36" ht="15.75" thickBot="1">
      <c r="A439" s="49">
        <v>44421</v>
      </c>
      <c r="B439" s="41" t="s">
        <v>77</v>
      </c>
      <c r="I439" s="5"/>
      <c r="J439" s="37"/>
      <c r="L439" s="19"/>
      <c r="M439" s="19"/>
      <c r="N439" s="19"/>
      <c r="O439" s="19"/>
      <c r="P439" s="19"/>
      <c r="Q439" s="19"/>
      <c r="R439" s="19"/>
      <c r="S439" s="19"/>
      <c r="T439" s="19"/>
      <c r="U439" s="19"/>
      <c r="V439" s="19"/>
      <c r="W439" s="19"/>
      <c r="X439" s="19"/>
      <c r="Y439" s="19"/>
      <c r="Z439" s="19"/>
      <c r="AA439" s="19"/>
      <c r="AB439" s="19"/>
      <c r="AC439" s="19"/>
      <c r="AD439" s="19"/>
      <c r="AE439" s="19"/>
      <c r="AF439" s="19"/>
      <c r="AG439" s="19"/>
      <c r="AH439" s="19"/>
      <c r="AI439" s="19"/>
      <c r="AJ439" s="19"/>
    </row>
    <row r="440" spans="1:36" ht="15.75" thickBot="1">
      <c r="A440" s="49">
        <v>44422</v>
      </c>
      <c r="B440" s="41" t="s">
        <v>77</v>
      </c>
      <c r="I440" s="5"/>
      <c r="J440" s="37"/>
      <c r="L440" s="19"/>
      <c r="M440" s="19"/>
      <c r="N440" s="19"/>
      <c r="O440" s="19"/>
      <c r="P440" s="19"/>
      <c r="Q440" s="19"/>
      <c r="R440" s="19"/>
      <c r="S440" s="19"/>
      <c r="T440" s="19"/>
      <c r="U440" s="19"/>
      <c r="V440" s="19"/>
      <c r="W440" s="19"/>
      <c r="X440" s="19"/>
      <c r="Y440" s="19"/>
      <c r="Z440" s="19"/>
      <c r="AA440" s="19"/>
      <c r="AB440" s="19"/>
      <c r="AC440" s="19"/>
      <c r="AD440" s="19"/>
      <c r="AE440" s="19"/>
      <c r="AF440" s="19"/>
      <c r="AG440" s="19"/>
      <c r="AH440" s="19"/>
      <c r="AI440" s="19"/>
      <c r="AJ440" s="19"/>
    </row>
    <row r="441" spans="1:36" ht="15.75" thickBot="1">
      <c r="A441" s="49">
        <v>44423</v>
      </c>
      <c r="B441" s="41" t="s">
        <v>77</v>
      </c>
      <c r="I441" s="5"/>
      <c r="J441" s="37"/>
      <c r="L441" s="19"/>
      <c r="M441" s="19"/>
      <c r="N441" s="19"/>
      <c r="O441" s="19"/>
      <c r="P441" s="19"/>
      <c r="Q441" s="19"/>
      <c r="R441" s="19"/>
      <c r="S441" s="19"/>
      <c r="T441" s="19"/>
      <c r="U441" s="19"/>
      <c r="V441" s="19"/>
      <c r="W441" s="19"/>
      <c r="X441" s="19"/>
      <c r="Y441" s="19"/>
      <c r="Z441" s="19"/>
      <c r="AA441" s="19"/>
      <c r="AB441" s="19"/>
      <c r="AC441" s="19"/>
      <c r="AD441" s="19"/>
      <c r="AE441" s="19"/>
      <c r="AF441" s="19"/>
      <c r="AG441" s="19"/>
      <c r="AH441" s="19"/>
      <c r="AI441" s="19"/>
      <c r="AJ441" s="19"/>
    </row>
    <row r="442" spans="1:36" ht="15.75" thickBot="1">
      <c r="A442" s="49">
        <v>44425</v>
      </c>
      <c r="B442" s="41" t="s">
        <v>77</v>
      </c>
      <c r="I442" s="5"/>
      <c r="J442" s="37"/>
      <c r="L442" s="19"/>
      <c r="M442" s="19"/>
      <c r="N442" s="19"/>
      <c r="O442" s="19"/>
      <c r="P442" s="19"/>
      <c r="Q442" s="19"/>
      <c r="R442" s="19"/>
      <c r="S442" s="19"/>
      <c r="T442" s="19"/>
      <c r="U442" s="19"/>
      <c r="V442" s="19"/>
      <c r="W442" s="19"/>
      <c r="X442" s="19"/>
      <c r="Y442" s="19"/>
      <c r="Z442" s="19"/>
      <c r="AA442" s="19"/>
      <c r="AB442" s="19"/>
      <c r="AC442" s="19"/>
      <c r="AD442" s="19"/>
      <c r="AE442" s="19"/>
      <c r="AF442" s="19"/>
      <c r="AG442" s="19"/>
      <c r="AH442" s="19"/>
      <c r="AI442" s="19"/>
      <c r="AJ442" s="19"/>
    </row>
    <row r="443" spans="1:36" ht="15.75" thickBot="1">
      <c r="A443" s="49">
        <v>44426</v>
      </c>
      <c r="B443" s="41" t="s">
        <v>77</v>
      </c>
      <c r="I443" s="5"/>
      <c r="J443" s="37"/>
      <c r="L443" s="19"/>
      <c r="M443" s="19"/>
      <c r="N443" s="19"/>
      <c r="O443" s="19"/>
      <c r="P443" s="19"/>
      <c r="Q443" s="19"/>
      <c r="R443" s="19"/>
      <c r="S443" s="19"/>
      <c r="T443" s="19"/>
      <c r="U443" s="19"/>
      <c r="V443" s="19"/>
      <c r="W443" s="19"/>
      <c r="X443" s="19"/>
      <c r="Y443" s="19"/>
      <c r="Z443" s="19"/>
      <c r="AA443" s="19"/>
      <c r="AB443" s="19"/>
      <c r="AC443" s="19"/>
      <c r="AD443" s="19"/>
      <c r="AE443" s="19"/>
      <c r="AF443" s="19"/>
      <c r="AG443" s="19"/>
      <c r="AH443" s="19"/>
      <c r="AI443" s="19"/>
      <c r="AJ443" s="19"/>
    </row>
    <row r="444" spans="1:36" ht="15.75" thickBot="1">
      <c r="A444" s="49">
        <v>44427</v>
      </c>
      <c r="B444" s="41" t="s">
        <v>77</v>
      </c>
      <c r="I444" s="5"/>
      <c r="J444" s="37"/>
      <c r="L444" s="19"/>
      <c r="M444" s="19"/>
      <c r="N444" s="19"/>
      <c r="O444" s="19"/>
      <c r="P444" s="19"/>
      <c r="Q444" s="19"/>
      <c r="R444" s="19"/>
      <c r="S444" s="19"/>
      <c r="T444" s="19"/>
      <c r="U444" s="19"/>
      <c r="V444" s="19"/>
      <c r="W444" s="19"/>
      <c r="X444" s="19"/>
      <c r="Y444" s="19"/>
      <c r="Z444" s="19"/>
      <c r="AA444" s="19"/>
      <c r="AB444" s="19"/>
      <c r="AC444" s="19"/>
      <c r="AD444" s="19"/>
      <c r="AE444" s="19"/>
      <c r="AF444" s="19"/>
      <c r="AG444" s="19"/>
      <c r="AH444" s="19"/>
      <c r="AI444" s="19"/>
      <c r="AJ444" s="19"/>
    </row>
    <row r="445" spans="1:36" ht="15.75" thickBot="1">
      <c r="A445" s="49">
        <v>44428</v>
      </c>
      <c r="B445" s="41" t="s">
        <v>77</v>
      </c>
      <c r="I445" s="5"/>
      <c r="J445" s="37"/>
      <c r="L445" s="19"/>
      <c r="M445" s="19"/>
      <c r="N445" s="19"/>
      <c r="O445" s="19"/>
      <c r="P445" s="19"/>
      <c r="Q445" s="19"/>
      <c r="R445" s="19"/>
      <c r="S445" s="19"/>
      <c r="T445" s="19"/>
      <c r="U445" s="19"/>
      <c r="V445" s="19"/>
      <c r="W445" s="19"/>
      <c r="X445" s="19"/>
      <c r="Y445" s="19"/>
      <c r="Z445" s="19"/>
      <c r="AA445" s="19"/>
      <c r="AB445" s="19"/>
      <c r="AC445" s="19"/>
      <c r="AD445" s="19"/>
      <c r="AE445" s="19"/>
      <c r="AF445" s="19"/>
      <c r="AG445" s="19"/>
      <c r="AH445" s="19"/>
      <c r="AI445" s="19"/>
      <c r="AJ445" s="19"/>
    </row>
    <row r="446" spans="1:36" ht="15.75" thickBot="1">
      <c r="A446" s="49">
        <v>44429</v>
      </c>
      <c r="B446" s="41" t="s">
        <v>77</v>
      </c>
      <c r="I446" s="5"/>
      <c r="J446" s="37"/>
      <c r="L446" s="19"/>
      <c r="M446" s="19"/>
      <c r="N446" s="19"/>
      <c r="O446" s="19"/>
      <c r="P446" s="19"/>
      <c r="Q446" s="19"/>
      <c r="R446" s="19"/>
      <c r="S446" s="19"/>
      <c r="T446" s="19"/>
      <c r="U446" s="19"/>
      <c r="V446" s="19"/>
      <c r="W446" s="19"/>
      <c r="X446" s="19"/>
      <c r="Y446" s="19"/>
      <c r="Z446" s="19"/>
      <c r="AA446" s="19"/>
      <c r="AB446" s="19"/>
      <c r="AC446" s="19"/>
      <c r="AD446" s="19"/>
      <c r="AE446" s="19"/>
      <c r="AF446" s="19"/>
      <c r="AG446" s="19"/>
      <c r="AH446" s="19"/>
      <c r="AI446" s="19"/>
      <c r="AJ446" s="19"/>
    </row>
    <row r="447" spans="1:36" ht="15.75" thickBot="1">
      <c r="A447" s="49">
        <v>44430</v>
      </c>
      <c r="B447" s="41" t="s">
        <v>77</v>
      </c>
      <c r="I447" s="5"/>
      <c r="J447" s="37"/>
      <c r="L447" s="19"/>
      <c r="M447" s="19"/>
      <c r="N447" s="19"/>
      <c r="O447" s="19"/>
      <c r="P447" s="19"/>
      <c r="Q447" s="19"/>
      <c r="R447" s="19"/>
      <c r="S447" s="19"/>
      <c r="T447" s="19"/>
      <c r="U447" s="19"/>
      <c r="V447" s="19"/>
      <c r="W447" s="19"/>
      <c r="X447" s="19"/>
      <c r="Y447" s="19"/>
      <c r="Z447" s="19"/>
      <c r="AA447" s="19"/>
      <c r="AB447" s="19"/>
      <c r="AC447" s="19"/>
      <c r="AD447" s="19"/>
      <c r="AE447" s="19"/>
      <c r="AF447" s="19"/>
      <c r="AG447" s="19"/>
      <c r="AH447" s="19"/>
      <c r="AI447" s="19"/>
      <c r="AJ447" s="19"/>
    </row>
    <row r="448" spans="1:36" ht="15.75" thickBot="1">
      <c r="A448" s="49">
        <v>44432</v>
      </c>
      <c r="B448" s="41" t="s">
        <v>77</v>
      </c>
      <c r="I448" s="5"/>
      <c r="J448" s="37"/>
      <c r="L448" s="19"/>
      <c r="M448" s="19"/>
      <c r="N448" s="19"/>
      <c r="O448" s="19"/>
      <c r="P448" s="19"/>
      <c r="Q448" s="19"/>
      <c r="R448" s="19"/>
      <c r="S448" s="19"/>
      <c r="T448" s="19"/>
      <c r="U448" s="19"/>
      <c r="V448" s="19"/>
      <c r="W448" s="19"/>
      <c r="X448" s="19"/>
      <c r="Y448" s="19"/>
      <c r="Z448" s="19"/>
      <c r="AA448" s="19"/>
      <c r="AB448" s="19"/>
      <c r="AC448" s="19"/>
      <c r="AD448" s="19"/>
      <c r="AE448" s="19"/>
      <c r="AF448" s="19"/>
      <c r="AG448" s="19"/>
      <c r="AH448" s="19"/>
      <c r="AI448" s="19"/>
      <c r="AJ448" s="19"/>
    </row>
    <row r="449" spans="1:36" ht="15.75" thickBot="1">
      <c r="A449" s="49">
        <v>44433</v>
      </c>
      <c r="B449" s="41" t="s">
        <v>77</v>
      </c>
      <c r="I449" s="5"/>
      <c r="J449" s="37"/>
      <c r="L449" s="19"/>
      <c r="M449" s="19"/>
      <c r="N449" s="19"/>
      <c r="O449" s="19"/>
      <c r="P449" s="19"/>
      <c r="Q449" s="19"/>
      <c r="R449" s="19"/>
      <c r="S449" s="19"/>
      <c r="T449" s="19"/>
      <c r="U449" s="19"/>
      <c r="V449" s="19"/>
      <c r="W449" s="19"/>
      <c r="X449" s="19"/>
      <c r="Y449" s="19"/>
      <c r="Z449" s="19"/>
      <c r="AA449" s="19"/>
      <c r="AB449" s="19"/>
      <c r="AC449" s="19"/>
      <c r="AD449" s="19"/>
      <c r="AE449" s="19"/>
      <c r="AF449" s="19"/>
      <c r="AG449" s="19"/>
      <c r="AH449" s="19"/>
      <c r="AI449" s="19"/>
      <c r="AJ449" s="19"/>
    </row>
    <row r="450" spans="1:36" ht="15.75" thickBot="1">
      <c r="A450" s="49">
        <v>44434</v>
      </c>
      <c r="B450" s="41" t="s">
        <v>77</v>
      </c>
      <c r="I450" s="5"/>
      <c r="J450" s="37"/>
      <c r="L450" s="19"/>
      <c r="M450" s="19"/>
      <c r="N450" s="19"/>
      <c r="O450" s="19"/>
      <c r="P450" s="19"/>
      <c r="Q450" s="19"/>
      <c r="R450" s="19"/>
      <c r="S450" s="19"/>
      <c r="T450" s="19"/>
      <c r="U450" s="19"/>
      <c r="V450" s="19"/>
      <c r="W450" s="19"/>
      <c r="X450" s="19"/>
      <c r="Y450" s="19"/>
      <c r="Z450" s="19"/>
      <c r="AA450" s="19"/>
      <c r="AB450" s="19"/>
      <c r="AC450" s="19"/>
      <c r="AD450" s="19"/>
      <c r="AE450" s="19"/>
      <c r="AF450" s="19"/>
      <c r="AG450" s="19"/>
      <c r="AH450" s="19"/>
      <c r="AI450" s="19"/>
      <c r="AJ450" s="19"/>
    </row>
    <row r="451" spans="1:36" ht="15.75" thickBot="1">
      <c r="A451" s="49">
        <v>44435</v>
      </c>
      <c r="B451" s="41" t="s">
        <v>77</v>
      </c>
      <c r="I451" s="5"/>
      <c r="J451" s="37"/>
      <c r="L451" s="19"/>
      <c r="M451" s="19"/>
      <c r="N451" s="19"/>
      <c r="O451" s="19"/>
      <c r="P451" s="19"/>
      <c r="Q451" s="19"/>
      <c r="R451" s="19"/>
      <c r="S451" s="19"/>
      <c r="T451" s="19"/>
      <c r="U451" s="19"/>
      <c r="V451" s="19"/>
      <c r="W451" s="19"/>
      <c r="X451" s="19"/>
      <c r="Y451" s="19"/>
      <c r="Z451" s="19"/>
      <c r="AA451" s="19"/>
      <c r="AB451" s="19"/>
      <c r="AC451" s="19"/>
      <c r="AD451" s="19"/>
      <c r="AE451" s="19"/>
      <c r="AF451" s="19"/>
      <c r="AG451" s="19"/>
      <c r="AH451" s="19"/>
      <c r="AI451" s="19"/>
      <c r="AJ451" s="19"/>
    </row>
    <row r="452" spans="1:36" ht="15.75" thickBot="1">
      <c r="A452" s="49">
        <v>44436</v>
      </c>
      <c r="B452" s="41" t="s">
        <v>77</v>
      </c>
      <c r="I452" s="5"/>
      <c r="J452" s="37"/>
      <c r="L452" s="19"/>
      <c r="M452" s="19"/>
      <c r="N452" s="19"/>
      <c r="O452" s="19"/>
      <c r="P452" s="19"/>
      <c r="Q452" s="19"/>
      <c r="R452" s="19"/>
      <c r="S452" s="19"/>
      <c r="T452" s="19"/>
      <c r="U452" s="19"/>
      <c r="V452" s="19"/>
      <c r="W452" s="19"/>
      <c r="X452" s="19"/>
      <c r="Y452" s="19"/>
      <c r="Z452" s="19"/>
      <c r="AA452" s="19"/>
      <c r="AB452" s="19"/>
      <c r="AC452" s="19"/>
      <c r="AD452" s="19"/>
      <c r="AE452" s="19"/>
      <c r="AF452" s="19"/>
      <c r="AG452" s="19"/>
      <c r="AH452" s="19"/>
      <c r="AI452" s="19"/>
      <c r="AJ452" s="19"/>
    </row>
    <row r="453" spans="1:36" ht="15.75" thickBot="1">
      <c r="A453" s="49">
        <v>44437</v>
      </c>
      <c r="B453" s="41" t="s">
        <v>77</v>
      </c>
      <c r="I453" s="5"/>
      <c r="J453" s="37"/>
      <c r="L453" s="19"/>
      <c r="M453" s="19"/>
      <c r="N453" s="19"/>
      <c r="O453" s="19"/>
      <c r="P453" s="19"/>
      <c r="Q453" s="19"/>
      <c r="R453" s="19"/>
      <c r="S453" s="19"/>
      <c r="T453" s="19"/>
      <c r="U453" s="19"/>
      <c r="V453" s="19"/>
      <c r="W453" s="19"/>
      <c r="X453" s="19"/>
      <c r="Y453" s="19"/>
      <c r="Z453" s="19"/>
      <c r="AA453" s="19"/>
      <c r="AB453" s="19"/>
      <c r="AC453" s="19"/>
      <c r="AD453" s="19"/>
      <c r="AE453" s="19"/>
      <c r="AF453" s="19"/>
      <c r="AG453" s="19"/>
      <c r="AH453" s="19"/>
      <c r="AI453" s="19"/>
      <c r="AJ453" s="19"/>
    </row>
    <row r="454" spans="1:36" ht="15.75" thickBot="1">
      <c r="A454" s="49">
        <v>44439</v>
      </c>
      <c r="B454" s="41" t="s">
        <v>77</v>
      </c>
      <c r="I454" s="5"/>
      <c r="J454" s="37"/>
      <c r="L454" s="19"/>
      <c r="M454" s="19"/>
      <c r="N454" s="19"/>
      <c r="O454" s="19"/>
      <c r="P454" s="19"/>
      <c r="Q454" s="19"/>
      <c r="R454" s="19"/>
      <c r="S454" s="19"/>
      <c r="T454" s="19"/>
      <c r="U454" s="19"/>
      <c r="V454" s="19"/>
      <c r="W454" s="19"/>
      <c r="X454" s="19"/>
      <c r="Y454" s="19"/>
      <c r="Z454" s="19"/>
      <c r="AA454" s="19"/>
      <c r="AB454" s="19"/>
      <c r="AC454" s="19"/>
      <c r="AD454" s="19"/>
      <c r="AE454" s="19"/>
      <c r="AF454" s="19"/>
      <c r="AG454" s="19"/>
      <c r="AH454" s="19"/>
      <c r="AI454" s="19"/>
      <c r="AJ454" s="19"/>
    </row>
    <row r="455" spans="1:36">
      <c r="A455" s="48"/>
      <c r="I455" s="5"/>
      <c r="J455" s="37"/>
      <c r="L455" s="19"/>
      <c r="M455" s="19"/>
      <c r="N455" s="19"/>
      <c r="O455" s="19"/>
      <c r="P455" s="19"/>
      <c r="Q455" s="19"/>
      <c r="R455" s="19"/>
      <c r="S455" s="19"/>
      <c r="T455" s="19"/>
      <c r="U455" s="19"/>
      <c r="V455" s="19"/>
      <c r="W455" s="19"/>
      <c r="X455" s="19"/>
      <c r="Y455" s="19"/>
      <c r="Z455" s="19"/>
      <c r="AA455" s="19"/>
      <c r="AB455" s="19"/>
      <c r="AC455" s="19"/>
      <c r="AD455" s="19"/>
      <c r="AE455" s="19"/>
      <c r="AF455" s="19"/>
      <c r="AG455" s="19"/>
      <c r="AH455" s="19"/>
      <c r="AI455" s="19"/>
      <c r="AJ455" s="19"/>
    </row>
    <row r="456" spans="1:36" ht="15.75" thickBot="1">
      <c r="A456" s="48"/>
      <c r="I456" s="5"/>
      <c r="J456" s="37"/>
      <c r="L456" s="19"/>
      <c r="M456" s="19"/>
      <c r="N456" s="19"/>
      <c r="O456" s="19"/>
      <c r="P456" s="19"/>
      <c r="Q456" s="19"/>
      <c r="R456" s="19"/>
      <c r="S456" s="19"/>
      <c r="T456" s="19"/>
      <c r="U456" s="19"/>
      <c r="V456" s="19"/>
      <c r="W456" s="19"/>
      <c r="X456" s="19"/>
      <c r="Y456" s="19"/>
      <c r="Z456" s="19"/>
      <c r="AA456" s="19"/>
      <c r="AB456" s="19"/>
      <c r="AC456" s="19"/>
      <c r="AD456" s="19"/>
      <c r="AE456" s="19"/>
      <c r="AF456" s="19"/>
      <c r="AG456" s="19"/>
      <c r="AH456" s="19"/>
      <c r="AI456" s="19"/>
      <c r="AJ456" s="19"/>
    </row>
    <row r="457" spans="1:36" ht="24.75" thickBot="1">
      <c r="A457" s="54" t="s">
        <v>97</v>
      </c>
      <c r="B457" s="55"/>
      <c r="I457" s="5"/>
      <c r="J457" s="37"/>
      <c r="L457" s="19"/>
      <c r="M457" s="19"/>
      <c r="N457" s="19"/>
      <c r="O457" s="19"/>
      <c r="P457" s="19"/>
      <c r="Q457" s="19"/>
      <c r="R457" s="19"/>
      <c r="S457" s="19"/>
      <c r="T457" s="19"/>
      <c r="U457" s="19"/>
      <c r="V457" s="19"/>
      <c r="W457" s="19"/>
      <c r="X457" s="19"/>
      <c r="Y457" s="19"/>
      <c r="Z457" s="19"/>
      <c r="AA457" s="19"/>
      <c r="AB457" s="19"/>
      <c r="AC457" s="19"/>
      <c r="AD457" s="19"/>
      <c r="AE457" s="19"/>
      <c r="AF457" s="19"/>
      <c r="AG457" s="19"/>
      <c r="AH457" s="19"/>
      <c r="AI457" s="19"/>
      <c r="AJ457" s="19"/>
    </row>
    <row r="458" spans="1:36" ht="15.75" thickBot="1">
      <c r="A458" s="39" t="s">
        <v>16</v>
      </c>
      <c r="B458" s="39" t="s">
        <v>75</v>
      </c>
      <c r="I458" s="5"/>
      <c r="J458" s="37"/>
      <c r="L458" s="19"/>
      <c r="M458" s="19"/>
      <c r="N458" s="19"/>
      <c r="O458" s="19"/>
      <c r="P458" s="19"/>
      <c r="Q458" s="19"/>
      <c r="R458" s="19"/>
      <c r="S458" s="19"/>
      <c r="T458" s="19"/>
      <c r="U458" s="19"/>
      <c r="V458" s="19"/>
      <c r="W458" s="19"/>
      <c r="X458" s="19"/>
      <c r="Y458" s="19"/>
      <c r="Z458" s="19"/>
      <c r="AA458" s="19"/>
      <c r="AB458" s="19"/>
      <c r="AC458" s="19"/>
      <c r="AD458" s="19"/>
      <c r="AE458" s="19"/>
      <c r="AF458" s="19"/>
      <c r="AG458" s="19"/>
      <c r="AH458" s="19"/>
      <c r="AI458" s="19"/>
      <c r="AJ458" s="19"/>
    </row>
    <row r="459" spans="1:36" ht="15.75" thickBot="1">
      <c r="A459" s="49">
        <v>44378</v>
      </c>
      <c r="B459" s="41" t="s">
        <v>77</v>
      </c>
      <c r="I459" s="5"/>
      <c r="J459" s="37"/>
      <c r="L459" s="19"/>
      <c r="M459" s="19"/>
      <c r="N459" s="19"/>
      <c r="O459" s="19"/>
      <c r="P459" s="19"/>
      <c r="Q459" s="19"/>
      <c r="R459" s="19"/>
      <c r="S459" s="19"/>
      <c r="T459" s="19"/>
      <c r="U459" s="19"/>
      <c r="V459" s="19"/>
      <c r="W459" s="19"/>
      <c r="X459" s="19"/>
      <c r="Y459" s="19"/>
      <c r="Z459" s="19"/>
      <c r="AA459" s="19"/>
      <c r="AB459" s="19"/>
      <c r="AC459" s="19"/>
      <c r="AD459" s="19"/>
      <c r="AE459" s="19"/>
      <c r="AF459" s="19"/>
      <c r="AG459" s="19"/>
      <c r="AH459" s="19"/>
      <c r="AI459" s="19"/>
      <c r="AJ459" s="19"/>
    </row>
    <row r="460" spans="1:36" ht="15.75" thickBot="1">
      <c r="A460" s="49">
        <v>44379</v>
      </c>
      <c r="B460" s="41" t="s">
        <v>77</v>
      </c>
      <c r="I460" s="5"/>
      <c r="J460" s="37"/>
      <c r="L460" s="19"/>
      <c r="M460" s="19"/>
      <c r="N460" s="19"/>
      <c r="O460" s="19"/>
      <c r="P460" s="19"/>
      <c r="Q460" s="19"/>
      <c r="R460" s="19"/>
      <c r="S460" s="19"/>
      <c r="T460" s="19"/>
      <c r="U460" s="19"/>
      <c r="V460" s="19"/>
      <c r="W460" s="19"/>
      <c r="X460" s="19"/>
      <c r="Y460" s="19"/>
      <c r="Z460" s="19"/>
      <c r="AA460" s="19"/>
      <c r="AB460" s="19"/>
      <c r="AC460" s="19"/>
      <c r="AD460" s="19"/>
      <c r="AE460" s="19"/>
      <c r="AF460" s="19"/>
      <c r="AG460" s="19"/>
      <c r="AH460" s="19"/>
      <c r="AI460" s="19"/>
      <c r="AJ460" s="19"/>
    </row>
    <row r="461" spans="1:36" ht="15.75" thickBot="1">
      <c r="A461" s="49">
        <v>44380</v>
      </c>
      <c r="B461" s="41" t="s">
        <v>77</v>
      </c>
      <c r="I461" s="5"/>
      <c r="J461" s="37"/>
      <c r="L461" s="19"/>
      <c r="M461" s="19"/>
      <c r="N461" s="19"/>
      <c r="O461" s="19"/>
      <c r="P461" s="19"/>
      <c r="Q461" s="19"/>
      <c r="R461" s="19"/>
      <c r="S461" s="19"/>
      <c r="T461" s="19"/>
      <c r="U461" s="19"/>
      <c r="V461" s="19"/>
      <c r="W461" s="19"/>
      <c r="X461" s="19"/>
      <c r="Y461" s="19"/>
      <c r="Z461" s="19"/>
      <c r="AA461" s="19"/>
      <c r="AB461" s="19"/>
      <c r="AC461" s="19"/>
      <c r="AD461" s="19"/>
      <c r="AE461" s="19"/>
      <c r="AF461" s="19"/>
      <c r="AG461" s="19"/>
      <c r="AH461" s="19"/>
      <c r="AI461" s="19"/>
      <c r="AJ461" s="19"/>
    </row>
    <row r="462" spans="1:36" ht="15.75" thickBot="1">
      <c r="A462" s="49">
        <v>44381</v>
      </c>
      <c r="B462" s="41" t="s">
        <v>77</v>
      </c>
      <c r="I462" s="5"/>
      <c r="J462" s="37"/>
      <c r="L462" s="19"/>
      <c r="M462" s="19"/>
      <c r="N462" s="19"/>
      <c r="O462" s="19"/>
      <c r="P462" s="19"/>
      <c r="Q462" s="19"/>
      <c r="R462" s="19"/>
      <c r="S462" s="19"/>
      <c r="T462" s="19"/>
      <c r="U462" s="19"/>
      <c r="V462" s="19"/>
      <c r="W462" s="19"/>
      <c r="X462" s="19"/>
      <c r="Y462" s="19"/>
      <c r="Z462" s="19"/>
      <c r="AA462" s="19"/>
      <c r="AB462" s="19"/>
      <c r="AC462" s="19"/>
      <c r="AD462" s="19"/>
      <c r="AE462" s="19"/>
      <c r="AF462" s="19"/>
      <c r="AG462" s="19"/>
      <c r="AH462" s="19"/>
      <c r="AI462" s="19"/>
      <c r="AJ462" s="19"/>
    </row>
    <row r="463" spans="1:36" ht="15.75" thickBot="1">
      <c r="A463" s="49">
        <v>44383</v>
      </c>
      <c r="B463" s="41" t="s">
        <v>77</v>
      </c>
      <c r="I463" s="5"/>
      <c r="J463" s="37"/>
      <c r="L463" s="19"/>
      <c r="M463" s="19"/>
      <c r="N463" s="19"/>
      <c r="O463" s="19"/>
      <c r="P463" s="19"/>
      <c r="Q463" s="19"/>
      <c r="R463" s="19"/>
      <c r="S463" s="19"/>
      <c r="T463" s="19"/>
      <c r="U463" s="19"/>
      <c r="V463" s="19"/>
      <c r="W463" s="19"/>
      <c r="X463" s="19"/>
      <c r="Y463" s="19"/>
      <c r="Z463" s="19"/>
      <c r="AA463" s="19"/>
      <c r="AB463" s="19"/>
      <c r="AC463" s="19"/>
      <c r="AD463" s="19"/>
      <c r="AE463" s="19"/>
      <c r="AF463" s="19"/>
      <c r="AG463" s="19"/>
      <c r="AH463" s="19"/>
      <c r="AI463" s="19"/>
      <c r="AJ463" s="19"/>
    </row>
    <row r="464" spans="1:36" ht="15.75" thickBot="1">
      <c r="A464" s="49">
        <v>44384</v>
      </c>
      <c r="B464" s="41" t="s">
        <v>77</v>
      </c>
      <c r="I464" s="5"/>
      <c r="J464" s="37"/>
      <c r="L464" s="19"/>
      <c r="M464" s="19"/>
      <c r="N464" s="19"/>
      <c r="O464" s="19"/>
      <c r="P464" s="19"/>
      <c r="Q464" s="19"/>
      <c r="R464" s="19"/>
      <c r="S464" s="19"/>
      <c r="T464" s="19"/>
      <c r="U464" s="19"/>
      <c r="V464" s="19"/>
      <c r="W464" s="19"/>
      <c r="X464" s="19"/>
      <c r="Y464" s="19"/>
      <c r="Z464" s="19"/>
      <c r="AA464" s="19"/>
      <c r="AB464" s="19"/>
      <c r="AC464" s="19"/>
      <c r="AD464" s="19"/>
      <c r="AE464" s="19"/>
      <c r="AF464" s="19"/>
      <c r="AG464" s="19"/>
      <c r="AH464" s="19"/>
      <c r="AI464" s="19"/>
      <c r="AJ464" s="19"/>
    </row>
    <row r="465" spans="1:36" ht="15.75" thickBot="1">
      <c r="A465" s="49">
        <v>44385</v>
      </c>
      <c r="B465" s="41" t="s">
        <v>77</v>
      </c>
      <c r="I465" s="5"/>
      <c r="J465" s="37"/>
      <c r="L465" s="19"/>
      <c r="M465" s="19"/>
      <c r="N465" s="19"/>
      <c r="O465" s="19"/>
      <c r="P465" s="19"/>
      <c r="Q465" s="19"/>
      <c r="R465" s="19"/>
      <c r="S465" s="19"/>
      <c r="T465" s="19"/>
      <c r="U465" s="19"/>
      <c r="V465" s="19"/>
      <c r="W465" s="19"/>
      <c r="X465" s="19"/>
      <c r="Y465" s="19"/>
      <c r="Z465" s="19"/>
      <c r="AA465" s="19"/>
      <c r="AB465" s="19"/>
      <c r="AC465" s="19"/>
      <c r="AD465" s="19"/>
      <c r="AE465" s="19"/>
      <c r="AF465" s="19"/>
      <c r="AG465" s="19"/>
      <c r="AH465" s="19"/>
      <c r="AI465" s="19"/>
      <c r="AJ465" s="19"/>
    </row>
    <row r="466" spans="1:36" ht="15.75" thickBot="1">
      <c r="A466" s="49">
        <v>44386</v>
      </c>
      <c r="B466" s="41" t="s">
        <v>77</v>
      </c>
      <c r="I466" s="5"/>
      <c r="J466" s="37"/>
      <c r="L466" s="19"/>
      <c r="M466" s="19"/>
      <c r="N466" s="19"/>
      <c r="O466" s="19"/>
      <c r="P466" s="19"/>
      <c r="Q466" s="19"/>
      <c r="R466" s="19"/>
      <c r="S466" s="19"/>
      <c r="T466" s="19"/>
      <c r="U466" s="19"/>
      <c r="V466" s="19"/>
      <c r="W466" s="19"/>
      <c r="X466" s="19"/>
      <c r="Y466" s="19"/>
      <c r="Z466" s="19"/>
      <c r="AA466" s="19"/>
      <c r="AB466" s="19"/>
      <c r="AC466" s="19"/>
      <c r="AD466" s="19"/>
      <c r="AE466" s="19"/>
      <c r="AF466" s="19"/>
      <c r="AG466" s="19"/>
      <c r="AH466" s="19"/>
      <c r="AI466" s="19"/>
      <c r="AJ466" s="19"/>
    </row>
    <row r="467" spans="1:36" ht="15" customHeight="1" thickBot="1">
      <c r="A467" s="49">
        <v>44387</v>
      </c>
      <c r="B467" s="41" t="s">
        <v>77</v>
      </c>
      <c r="J467" s="37"/>
      <c r="L467" s="19"/>
      <c r="M467" s="19"/>
      <c r="N467" s="19"/>
      <c r="O467" s="19"/>
      <c r="P467" s="19"/>
      <c r="Q467" s="19"/>
      <c r="R467" s="19"/>
      <c r="S467" s="19"/>
      <c r="T467" s="19"/>
      <c r="U467" s="19"/>
      <c r="V467" s="19"/>
      <c r="W467" s="19"/>
      <c r="X467" s="19"/>
      <c r="Y467" s="19"/>
      <c r="Z467" s="19"/>
      <c r="AA467" s="19"/>
      <c r="AB467" s="19"/>
      <c r="AC467" s="19"/>
      <c r="AD467" s="19"/>
      <c r="AE467" s="19"/>
      <c r="AF467" s="19"/>
      <c r="AG467" s="19"/>
      <c r="AH467" s="19"/>
      <c r="AI467" s="19"/>
      <c r="AJ467" s="19"/>
    </row>
    <row r="468" spans="1:36" ht="15.75" thickBot="1">
      <c r="A468" s="49">
        <v>44388</v>
      </c>
      <c r="B468" s="41" t="s">
        <v>77</v>
      </c>
      <c r="J468" s="37"/>
      <c r="L468" s="19"/>
      <c r="M468" s="19"/>
      <c r="N468" s="19"/>
      <c r="O468" s="19"/>
      <c r="P468" s="19"/>
      <c r="Q468" s="19"/>
      <c r="R468" s="19"/>
      <c r="S468" s="19"/>
      <c r="T468" s="19"/>
      <c r="U468" s="19"/>
      <c r="V468" s="19"/>
      <c r="W468" s="19"/>
      <c r="X468" s="19"/>
      <c r="Y468" s="19"/>
      <c r="Z468" s="19"/>
      <c r="AA468" s="19"/>
      <c r="AB468" s="19"/>
      <c r="AC468" s="19"/>
      <c r="AD468" s="19"/>
      <c r="AE468" s="19"/>
      <c r="AF468" s="19"/>
      <c r="AG468" s="19"/>
      <c r="AH468" s="19"/>
      <c r="AI468" s="19"/>
      <c r="AJ468" s="19"/>
    </row>
    <row r="469" spans="1:36" ht="15.75" thickBot="1">
      <c r="A469" s="49">
        <v>44390</v>
      </c>
      <c r="B469" s="41" t="s">
        <v>77</v>
      </c>
      <c r="J469" s="37"/>
      <c r="L469" s="19"/>
      <c r="M469" s="19"/>
      <c r="N469" s="19"/>
      <c r="O469" s="19"/>
      <c r="P469" s="19"/>
      <c r="Q469" s="19"/>
      <c r="R469" s="19"/>
      <c r="S469" s="19"/>
      <c r="T469" s="19"/>
      <c r="U469" s="19"/>
      <c r="V469" s="19"/>
      <c r="W469" s="19"/>
      <c r="X469" s="19"/>
      <c r="Y469" s="19"/>
      <c r="Z469" s="19"/>
      <c r="AA469" s="19"/>
      <c r="AB469" s="19"/>
      <c r="AC469" s="19"/>
      <c r="AD469" s="19"/>
      <c r="AE469" s="19"/>
      <c r="AF469" s="19"/>
      <c r="AG469" s="19"/>
      <c r="AH469" s="19"/>
      <c r="AI469" s="19"/>
      <c r="AJ469" s="19"/>
    </row>
    <row r="470" spans="1:36" ht="15.75" thickBot="1">
      <c r="A470" s="49">
        <v>44391</v>
      </c>
      <c r="B470" s="41" t="s">
        <v>77</v>
      </c>
      <c r="J470" s="37"/>
      <c r="L470" s="19"/>
      <c r="M470" s="19"/>
      <c r="N470" s="19"/>
      <c r="O470" s="19"/>
      <c r="P470" s="19"/>
      <c r="Q470" s="19"/>
      <c r="R470" s="19"/>
      <c r="S470" s="19"/>
      <c r="T470" s="19"/>
      <c r="U470" s="19"/>
      <c r="V470" s="19"/>
      <c r="W470" s="19"/>
      <c r="X470" s="19"/>
      <c r="Y470" s="19"/>
      <c r="Z470" s="19"/>
      <c r="AA470" s="19"/>
      <c r="AB470" s="19"/>
      <c r="AC470" s="19"/>
      <c r="AD470" s="19"/>
      <c r="AE470" s="19"/>
      <c r="AF470" s="19"/>
      <c r="AG470" s="19"/>
      <c r="AH470" s="19"/>
      <c r="AI470" s="19"/>
      <c r="AJ470" s="19"/>
    </row>
    <row r="471" spans="1:36" ht="15.75" thickBot="1">
      <c r="A471" s="49">
        <v>44392</v>
      </c>
      <c r="B471" s="41" t="s">
        <v>77</v>
      </c>
      <c r="J471" s="37"/>
      <c r="L471" s="19"/>
      <c r="M471" s="19"/>
      <c r="N471" s="19"/>
      <c r="O471" s="19"/>
      <c r="P471" s="19"/>
      <c r="Q471" s="19"/>
      <c r="R471" s="19"/>
      <c r="S471" s="19"/>
      <c r="T471" s="19"/>
      <c r="U471" s="19"/>
      <c r="V471" s="19"/>
      <c r="W471" s="19"/>
      <c r="X471" s="19"/>
      <c r="Y471" s="19"/>
      <c r="Z471" s="19"/>
      <c r="AA471" s="19"/>
      <c r="AB471" s="19"/>
      <c r="AC471" s="19"/>
      <c r="AD471" s="19"/>
      <c r="AE471" s="19"/>
      <c r="AF471" s="19"/>
      <c r="AG471" s="19"/>
      <c r="AH471" s="19"/>
      <c r="AI471" s="19"/>
      <c r="AJ471" s="19"/>
    </row>
    <row r="472" spans="1:36" ht="15.75" thickBot="1">
      <c r="A472" s="49">
        <v>44393</v>
      </c>
      <c r="B472" s="41" t="s">
        <v>77</v>
      </c>
      <c r="J472" s="37"/>
      <c r="L472" s="19"/>
      <c r="M472" s="19"/>
      <c r="N472" s="19"/>
      <c r="O472" s="19"/>
      <c r="P472" s="19"/>
      <c r="Q472" s="19"/>
      <c r="R472" s="19"/>
      <c r="S472" s="19"/>
      <c r="T472" s="19"/>
      <c r="U472" s="19"/>
      <c r="V472" s="19"/>
      <c r="W472" s="19"/>
      <c r="X472" s="19"/>
      <c r="Y472" s="19"/>
      <c r="Z472" s="19"/>
      <c r="AA472" s="19"/>
      <c r="AB472" s="19"/>
      <c r="AC472" s="19"/>
      <c r="AD472" s="19"/>
      <c r="AE472" s="19"/>
      <c r="AF472" s="19"/>
      <c r="AG472" s="19"/>
      <c r="AH472" s="19"/>
      <c r="AI472" s="19"/>
      <c r="AJ472" s="19"/>
    </row>
    <row r="473" spans="1:36" ht="15.75" thickBot="1">
      <c r="A473" s="49">
        <v>44394</v>
      </c>
      <c r="B473" s="41" t="s">
        <v>77</v>
      </c>
      <c r="J473" s="37"/>
      <c r="L473" s="19"/>
      <c r="M473" s="19"/>
      <c r="N473" s="19"/>
      <c r="O473" s="19"/>
      <c r="P473" s="19"/>
      <c r="Q473" s="19"/>
      <c r="R473" s="19"/>
      <c r="S473" s="19"/>
      <c r="T473" s="19"/>
      <c r="U473" s="19"/>
      <c r="V473" s="19"/>
      <c r="W473" s="19"/>
      <c r="X473" s="19"/>
      <c r="Y473" s="19"/>
      <c r="Z473" s="19"/>
      <c r="AA473" s="19"/>
      <c r="AB473" s="19"/>
      <c r="AC473" s="19"/>
      <c r="AD473" s="19"/>
      <c r="AE473" s="19"/>
      <c r="AF473" s="19"/>
      <c r="AG473" s="19"/>
      <c r="AH473" s="19"/>
      <c r="AI473" s="19"/>
      <c r="AJ473" s="19"/>
    </row>
    <row r="474" spans="1:36" ht="15.75" thickBot="1">
      <c r="A474" s="49">
        <v>44395</v>
      </c>
      <c r="B474" s="41" t="s">
        <v>77</v>
      </c>
      <c r="J474" s="37"/>
      <c r="L474" s="19"/>
      <c r="M474" s="19"/>
      <c r="N474" s="19"/>
      <c r="O474" s="19"/>
      <c r="P474" s="19"/>
      <c r="Q474" s="19"/>
      <c r="R474" s="19"/>
      <c r="S474" s="19"/>
      <c r="T474" s="19"/>
      <c r="U474" s="19"/>
      <c r="V474" s="19"/>
      <c r="W474" s="19"/>
      <c r="X474" s="19"/>
      <c r="Y474" s="19"/>
      <c r="Z474" s="19"/>
      <c r="AA474" s="19"/>
      <c r="AB474" s="19"/>
      <c r="AC474" s="19"/>
      <c r="AD474" s="19"/>
      <c r="AE474" s="19"/>
      <c r="AF474" s="19"/>
      <c r="AG474" s="19"/>
      <c r="AH474" s="19"/>
      <c r="AI474" s="19"/>
      <c r="AJ474" s="19"/>
    </row>
    <row r="475" spans="1:36" ht="15.75" thickBot="1">
      <c r="A475" s="49">
        <v>44397</v>
      </c>
      <c r="B475" s="41" t="s">
        <v>77</v>
      </c>
      <c r="J475" s="37"/>
      <c r="L475" s="19"/>
      <c r="M475" s="19"/>
      <c r="N475" s="19"/>
      <c r="O475" s="19"/>
      <c r="P475" s="19"/>
      <c r="Q475" s="19"/>
      <c r="R475" s="19"/>
      <c r="S475" s="19"/>
      <c r="T475" s="19"/>
      <c r="U475" s="19"/>
      <c r="V475" s="19"/>
      <c r="W475" s="19"/>
      <c r="X475" s="19"/>
      <c r="Y475" s="19"/>
      <c r="Z475" s="19"/>
      <c r="AA475" s="19"/>
      <c r="AB475" s="19"/>
      <c r="AC475" s="19"/>
      <c r="AD475" s="19"/>
      <c r="AE475" s="19"/>
      <c r="AF475" s="19"/>
      <c r="AG475" s="19"/>
      <c r="AH475" s="19"/>
      <c r="AI475" s="19"/>
      <c r="AJ475" s="19"/>
    </row>
    <row r="476" spans="1:36" ht="15.75" thickBot="1">
      <c r="A476" s="49">
        <v>44398</v>
      </c>
      <c r="B476" s="41" t="s">
        <v>77</v>
      </c>
      <c r="J476" s="37"/>
      <c r="L476" s="19"/>
      <c r="M476" s="19"/>
      <c r="N476" s="19"/>
      <c r="O476" s="19"/>
      <c r="P476" s="19"/>
      <c r="Q476" s="19"/>
      <c r="R476" s="19"/>
      <c r="S476" s="19"/>
      <c r="T476" s="19"/>
      <c r="U476" s="19"/>
      <c r="V476" s="19"/>
      <c r="W476" s="19"/>
      <c r="X476" s="19"/>
      <c r="Y476" s="19"/>
      <c r="Z476" s="19"/>
      <c r="AA476" s="19"/>
      <c r="AB476" s="19"/>
      <c r="AC476" s="19"/>
      <c r="AD476" s="19"/>
      <c r="AE476" s="19"/>
      <c r="AF476" s="19"/>
      <c r="AG476" s="19"/>
      <c r="AH476" s="19"/>
      <c r="AI476" s="19"/>
      <c r="AJ476" s="19"/>
    </row>
    <row r="477" spans="1:36" ht="15.75" thickBot="1">
      <c r="A477" s="49">
        <v>44399</v>
      </c>
      <c r="B477" s="41" t="s">
        <v>77</v>
      </c>
      <c r="J477" s="37"/>
      <c r="L477" s="19"/>
      <c r="M477" s="19"/>
      <c r="N477" s="19"/>
      <c r="O477" s="19"/>
      <c r="P477" s="19"/>
      <c r="Q477" s="19"/>
      <c r="R477" s="19"/>
      <c r="S477" s="19"/>
      <c r="T477" s="19"/>
      <c r="U477" s="19"/>
      <c r="V477" s="19"/>
      <c r="W477" s="19"/>
      <c r="X477" s="19"/>
      <c r="Y477" s="19"/>
      <c r="Z477" s="19"/>
      <c r="AA477" s="19"/>
      <c r="AB477" s="19"/>
      <c r="AC477" s="19"/>
      <c r="AD477" s="19"/>
      <c r="AE477" s="19"/>
      <c r="AF477" s="19"/>
      <c r="AG477" s="19"/>
      <c r="AH477" s="19"/>
      <c r="AI477" s="19"/>
      <c r="AJ477" s="19"/>
    </row>
    <row r="478" spans="1:36" ht="15.75" thickBot="1">
      <c r="A478" s="49">
        <v>44400</v>
      </c>
      <c r="B478" s="41" t="s">
        <v>77</v>
      </c>
      <c r="J478" s="37"/>
      <c r="L478" s="19"/>
      <c r="M478" s="19"/>
      <c r="N478" s="19"/>
      <c r="O478" s="19"/>
      <c r="P478" s="19"/>
      <c r="Q478" s="19"/>
      <c r="R478" s="19"/>
      <c r="S478" s="19"/>
      <c r="T478" s="19"/>
      <c r="U478" s="19"/>
      <c r="V478" s="19"/>
      <c r="W478" s="19"/>
      <c r="X478" s="19"/>
      <c r="Y478" s="19"/>
      <c r="Z478" s="19"/>
      <c r="AA478" s="19"/>
      <c r="AB478" s="19"/>
      <c r="AC478" s="19"/>
      <c r="AD478" s="19"/>
      <c r="AE478" s="19"/>
      <c r="AF478" s="19"/>
      <c r="AG478" s="19"/>
      <c r="AH478" s="19"/>
      <c r="AI478" s="19"/>
      <c r="AJ478" s="19"/>
    </row>
    <row r="479" spans="1:36" ht="15.75" thickBot="1">
      <c r="A479" s="49">
        <v>44401</v>
      </c>
      <c r="B479" s="41" t="s">
        <v>77</v>
      </c>
      <c r="J479" s="37"/>
      <c r="L479" s="19"/>
      <c r="M479" s="19"/>
      <c r="N479" s="19"/>
      <c r="O479" s="19"/>
      <c r="P479" s="19"/>
      <c r="Q479" s="19"/>
      <c r="R479" s="19"/>
      <c r="S479" s="19"/>
      <c r="T479" s="19"/>
      <c r="U479" s="19"/>
      <c r="V479" s="19"/>
      <c r="W479" s="19"/>
      <c r="X479" s="19"/>
      <c r="Y479" s="19"/>
      <c r="Z479" s="19"/>
      <c r="AA479" s="19"/>
      <c r="AB479" s="19"/>
      <c r="AC479" s="19"/>
      <c r="AD479" s="19"/>
      <c r="AE479" s="19"/>
      <c r="AF479" s="19"/>
      <c r="AG479" s="19"/>
      <c r="AH479" s="19"/>
      <c r="AI479" s="19"/>
      <c r="AJ479" s="19"/>
    </row>
    <row r="480" spans="1:36" ht="15.75" thickBot="1">
      <c r="A480" s="49">
        <v>44402</v>
      </c>
      <c r="B480" s="41" t="s">
        <v>77</v>
      </c>
      <c r="J480" s="37"/>
      <c r="L480" s="19"/>
      <c r="M480" s="19"/>
      <c r="N480" s="19"/>
      <c r="O480" s="19"/>
      <c r="P480" s="19"/>
      <c r="Q480" s="19"/>
      <c r="R480" s="19"/>
      <c r="S480" s="19"/>
      <c r="T480" s="19"/>
      <c r="U480" s="19"/>
      <c r="V480" s="19"/>
      <c r="W480" s="19"/>
      <c r="X480" s="19"/>
      <c r="Y480" s="19"/>
      <c r="Z480" s="19"/>
      <c r="AA480" s="19"/>
      <c r="AB480" s="19"/>
      <c r="AC480" s="19"/>
      <c r="AD480" s="19"/>
      <c r="AE480" s="19"/>
      <c r="AF480" s="19"/>
      <c r="AG480" s="19"/>
      <c r="AH480" s="19"/>
      <c r="AI480" s="19"/>
      <c r="AJ480" s="19"/>
    </row>
    <row r="481" spans="1:36" ht="15.75" thickBot="1">
      <c r="A481" s="49">
        <v>44404</v>
      </c>
      <c r="B481" s="41" t="s">
        <v>77</v>
      </c>
      <c r="J481" s="37"/>
      <c r="L481" s="19"/>
      <c r="M481" s="19"/>
      <c r="N481" s="19"/>
      <c r="O481" s="19"/>
      <c r="P481" s="19"/>
      <c r="Q481" s="19"/>
      <c r="R481" s="19"/>
      <c r="S481" s="19"/>
      <c r="T481" s="19"/>
      <c r="U481" s="19"/>
      <c r="V481" s="19"/>
      <c r="W481" s="19"/>
      <c r="X481" s="19"/>
      <c r="Y481" s="19"/>
      <c r="Z481" s="19"/>
      <c r="AA481" s="19"/>
      <c r="AB481" s="19"/>
      <c r="AC481" s="19"/>
      <c r="AD481" s="19"/>
      <c r="AE481" s="19"/>
      <c r="AF481" s="19"/>
      <c r="AG481" s="19"/>
      <c r="AH481" s="19"/>
      <c r="AI481" s="19"/>
      <c r="AJ481" s="19"/>
    </row>
    <row r="482" spans="1:36" ht="15.75" thickBot="1">
      <c r="A482" s="49">
        <v>44405</v>
      </c>
      <c r="B482" s="41" t="s">
        <v>77</v>
      </c>
      <c r="J482" s="37"/>
      <c r="L482" s="19"/>
      <c r="M482" s="19"/>
      <c r="N482" s="19"/>
      <c r="O482" s="19"/>
      <c r="P482" s="19"/>
      <c r="Q482" s="19"/>
      <c r="R482" s="19"/>
      <c r="S482" s="19"/>
      <c r="T482" s="19"/>
      <c r="U482" s="19"/>
      <c r="V482" s="19"/>
      <c r="W482" s="19"/>
      <c r="X482" s="19"/>
      <c r="Y482" s="19"/>
      <c r="Z482" s="19"/>
      <c r="AA482" s="19"/>
      <c r="AB482" s="19"/>
      <c r="AC482" s="19"/>
      <c r="AD482" s="19"/>
      <c r="AE482" s="19"/>
      <c r="AF482" s="19"/>
      <c r="AG482" s="19"/>
      <c r="AH482" s="19"/>
      <c r="AI482" s="19"/>
      <c r="AJ482" s="19"/>
    </row>
    <row r="483" spans="1:36" ht="15.75" thickBot="1">
      <c r="A483" s="49">
        <v>44406</v>
      </c>
      <c r="B483" s="41" t="s">
        <v>77</v>
      </c>
      <c r="J483" s="37"/>
      <c r="L483" s="19"/>
      <c r="M483" s="19"/>
      <c r="N483" s="19"/>
      <c r="O483" s="19"/>
      <c r="P483" s="19"/>
      <c r="Q483" s="19"/>
      <c r="R483" s="19"/>
      <c r="S483" s="19"/>
      <c r="T483" s="19"/>
      <c r="U483" s="19"/>
      <c r="V483" s="19"/>
      <c r="W483" s="19"/>
      <c r="X483" s="19"/>
      <c r="Y483" s="19"/>
      <c r="Z483" s="19"/>
      <c r="AA483" s="19"/>
      <c r="AB483" s="19"/>
      <c r="AC483" s="19"/>
      <c r="AD483" s="19"/>
      <c r="AE483" s="19"/>
      <c r="AF483" s="19"/>
      <c r="AG483" s="19"/>
      <c r="AH483" s="19"/>
      <c r="AI483" s="19"/>
      <c r="AJ483" s="19"/>
    </row>
    <row r="484" spans="1:36" ht="15.75" thickBot="1">
      <c r="A484" s="49">
        <v>44407</v>
      </c>
      <c r="B484" s="41" t="s">
        <v>77</v>
      </c>
      <c r="J484" s="37"/>
      <c r="L484" s="19"/>
      <c r="M484" s="19"/>
      <c r="N484" s="19"/>
      <c r="O484" s="19"/>
      <c r="P484" s="19"/>
      <c r="Q484" s="19"/>
      <c r="R484" s="19"/>
      <c r="S484" s="19"/>
      <c r="T484" s="19"/>
      <c r="U484" s="19"/>
      <c r="V484" s="19"/>
      <c r="W484" s="19"/>
      <c r="X484" s="19"/>
      <c r="Y484" s="19"/>
      <c r="Z484" s="19"/>
      <c r="AA484" s="19"/>
      <c r="AB484" s="19"/>
      <c r="AC484" s="19"/>
      <c r="AD484" s="19"/>
      <c r="AE484" s="19"/>
      <c r="AF484" s="19"/>
      <c r="AG484" s="19"/>
      <c r="AH484" s="19"/>
      <c r="AI484" s="19"/>
      <c r="AJ484" s="19"/>
    </row>
    <row r="485" spans="1:36" ht="15.75" thickBot="1">
      <c r="A485" s="49">
        <v>44408</v>
      </c>
      <c r="B485" s="41" t="s">
        <v>77</v>
      </c>
      <c r="J485" s="37"/>
      <c r="L485" s="19"/>
      <c r="M485" s="19"/>
      <c r="N485" s="19"/>
      <c r="O485" s="19"/>
      <c r="P485" s="19"/>
      <c r="Q485" s="19"/>
      <c r="R485" s="19"/>
      <c r="S485" s="19"/>
      <c r="T485" s="19"/>
      <c r="U485" s="19"/>
      <c r="V485" s="19"/>
      <c r="W485" s="19"/>
      <c r="X485" s="19"/>
      <c r="Y485" s="19"/>
      <c r="Z485" s="19"/>
      <c r="AA485" s="19"/>
      <c r="AB485" s="19"/>
      <c r="AC485" s="19"/>
      <c r="AD485" s="19"/>
      <c r="AE485" s="19"/>
      <c r="AF485" s="19"/>
      <c r="AG485" s="19"/>
      <c r="AH485" s="19"/>
      <c r="AI485" s="19"/>
      <c r="AJ485" s="19"/>
    </row>
    <row r="486" spans="1:36">
      <c r="A486" s="48"/>
      <c r="J486" s="37"/>
      <c r="L486" s="19"/>
      <c r="M486" s="19"/>
      <c r="N486" s="19"/>
      <c r="O486" s="19"/>
      <c r="P486" s="19"/>
      <c r="Q486" s="19"/>
      <c r="R486" s="19"/>
      <c r="S486" s="19"/>
      <c r="T486" s="19"/>
      <c r="U486" s="19"/>
      <c r="V486" s="19"/>
      <c r="W486" s="19"/>
      <c r="X486" s="19"/>
      <c r="Y486" s="19"/>
      <c r="Z486" s="19"/>
      <c r="AA486" s="19"/>
      <c r="AB486" s="19"/>
      <c r="AC486" s="19"/>
      <c r="AD486" s="19"/>
      <c r="AE486" s="19"/>
      <c r="AF486" s="19"/>
      <c r="AG486" s="19"/>
      <c r="AH486" s="19"/>
      <c r="AI486" s="19"/>
      <c r="AJ486" s="19"/>
    </row>
    <row r="487" spans="1:36">
      <c r="A487" s="48"/>
      <c r="J487" s="37"/>
      <c r="L487" s="19"/>
      <c r="M487" s="19"/>
      <c r="N487" s="19"/>
      <c r="O487" s="19"/>
      <c r="P487" s="19"/>
      <c r="Q487" s="19"/>
      <c r="R487" s="19"/>
      <c r="S487" s="19"/>
      <c r="T487" s="19"/>
      <c r="U487" s="19"/>
      <c r="V487" s="19"/>
      <c r="W487" s="19"/>
      <c r="X487" s="19"/>
      <c r="Y487" s="19"/>
      <c r="Z487" s="19"/>
      <c r="AA487" s="19"/>
      <c r="AB487" s="19"/>
      <c r="AC487" s="19"/>
      <c r="AD487" s="19"/>
      <c r="AE487" s="19"/>
      <c r="AF487" s="19"/>
      <c r="AG487" s="19"/>
      <c r="AH487" s="19"/>
      <c r="AI487" s="19"/>
      <c r="AJ487" s="19"/>
    </row>
    <row r="488" spans="1:36" ht="15.75" thickBot="1">
      <c r="A488" s="48"/>
      <c r="J488" s="37"/>
      <c r="L488" s="19"/>
      <c r="M488" s="19"/>
      <c r="N488" s="19"/>
      <c r="O488" s="19"/>
      <c r="P488" s="19"/>
      <c r="Q488" s="19"/>
      <c r="R488" s="19"/>
      <c r="S488" s="19"/>
      <c r="T488" s="19"/>
      <c r="U488" s="19"/>
      <c r="V488" s="19"/>
      <c r="W488" s="19"/>
      <c r="X488" s="19"/>
      <c r="Y488" s="19"/>
      <c r="Z488" s="19"/>
      <c r="AA488" s="19"/>
      <c r="AB488" s="19"/>
      <c r="AC488" s="19"/>
      <c r="AD488" s="19"/>
      <c r="AE488" s="19"/>
      <c r="AF488" s="19"/>
      <c r="AG488" s="19"/>
      <c r="AH488" s="19"/>
      <c r="AI488" s="19"/>
      <c r="AJ488" s="19"/>
    </row>
    <row r="489" spans="1:36" ht="36.75" thickBot="1">
      <c r="A489" s="54" t="s">
        <v>98</v>
      </c>
      <c r="B489" s="55"/>
      <c r="J489" s="37"/>
      <c r="L489" s="19"/>
      <c r="M489" s="19"/>
      <c r="N489" s="19"/>
      <c r="O489" s="19"/>
      <c r="P489" s="19"/>
      <c r="Q489" s="19"/>
      <c r="R489" s="19"/>
      <c r="S489" s="19"/>
      <c r="T489" s="19"/>
      <c r="U489" s="19"/>
      <c r="V489" s="19"/>
      <c r="W489" s="19"/>
      <c r="X489" s="19"/>
      <c r="Y489" s="19"/>
      <c r="Z489" s="19"/>
      <c r="AA489" s="19"/>
      <c r="AB489" s="19"/>
      <c r="AC489" s="19"/>
      <c r="AD489" s="19"/>
      <c r="AE489" s="19"/>
      <c r="AF489" s="19"/>
      <c r="AG489" s="19"/>
      <c r="AH489" s="19"/>
      <c r="AI489" s="19"/>
      <c r="AJ489" s="19"/>
    </row>
    <row r="490" spans="1:36" ht="15.75" thickBot="1">
      <c r="A490" s="39" t="s">
        <v>16</v>
      </c>
      <c r="B490" s="39" t="s">
        <v>75</v>
      </c>
      <c r="J490" s="37"/>
      <c r="L490" s="19"/>
      <c r="M490" s="19"/>
      <c r="N490" s="19"/>
      <c r="O490" s="19"/>
      <c r="P490" s="19"/>
      <c r="Q490" s="19"/>
      <c r="R490" s="19"/>
      <c r="S490" s="19"/>
      <c r="T490" s="19"/>
      <c r="U490" s="19"/>
      <c r="V490" s="19"/>
      <c r="W490" s="19"/>
      <c r="X490" s="19"/>
      <c r="Y490" s="19"/>
      <c r="Z490" s="19"/>
      <c r="AA490" s="19"/>
      <c r="AB490" s="19"/>
      <c r="AC490" s="19"/>
      <c r="AD490" s="19"/>
      <c r="AE490" s="19"/>
      <c r="AF490" s="19"/>
      <c r="AG490" s="19"/>
      <c r="AH490" s="19"/>
      <c r="AI490" s="19"/>
      <c r="AJ490" s="19"/>
    </row>
    <row r="491" spans="1:36" ht="15.75" thickBot="1">
      <c r="A491" s="49">
        <v>44348</v>
      </c>
      <c r="B491" s="41" t="s">
        <v>77</v>
      </c>
      <c r="J491" s="37"/>
      <c r="L491" s="19"/>
      <c r="M491" s="19"/>
      <c r="N491" s="19"/>
      <c r="O491" s="19"/>
      <c r="P491" s="19"/>
      <c r="Q491" s="19"/>
      <c r="R491" s="19"/>
      <c r="S491" s="19"/>
      <c r="T491" s="19"/>
      <c r="U491" s="19"/>
      <c r="V491" s="19"/>
      <c r="W491" s="19"/>
      <c r="X491" s="19"/>
      <c r="Y491" s="19"/>
      <c r="Z491" s="19"/>
      <c r="AA491" s="19"/>
      <c r="AB491" s="19"/>
      <c r="AC491" s="19"/>
      <c r="AD491" s="19"/>
      <c r="AE491" s="19"/>
      <c r="AF491" s="19"/>
      <c r="AG491" s="19"/>
      <c r="AH491" s="19"/>
      <c r="AI491" s="19"/>
      <c r="AJ491" s="19"/>
    </row>
    <row r="492" spans="1:36" ht="15.75" thickBot="1">
      <c r="A492" s="49">
        <v>44349</v>
      </c>
      <c r="B492" s="41" t="s">
        <v>77</v>
      </c>
      <c r="J492" s="37"/>
      <c r="L492" s="19"/>
      <c r="M492" s="19"/>
      <c r="N492" s="19"/>
      <c r="O492" s="19"/>
      <c r="P492" s="19"/>
      <c r="Q492" s="19"/>
      <c r="R492" s="19"/>
      <c r="S492" s="19"/>
      <c r="T492" s="19"/>
      <c r="U492" s="19"/>
      <c r="V492" s="19"/>
      <c r="W492" s="19"/>
      <c r="X492" s="19"/>
      <c r="Y492" s="19"/>
      <c r="Z492" s="19"/>
      <c r="AA492" s="19"/>
      <c r="AB492" s="19"/>
      <c r="AC492" s="19"/>
      <c r="AD492" s="19"/>
      <c r="AE492" s="19"/>
      <c r="AF492" s="19"/>
      <c r="AG492" s="19"/>
      <c r="AH492" s="19"/>
      <c r="AI492" s="19"/>
      <c r="AJ492" s="19"/>
    </row>
    <row r="493" spans="1:36" ht="15.75" thickBot="1">
      <c r="A493" s="49">
        <v>44350</v>
      </c>
      <c r="B493" s="41" t="s">
        <v>77</v>
      </c>
      <c r="J493" s="37"/>
      <c r="L493" s="19"/>
      <c r="M493" s="19"/>
      <c r="N493" s="19"/>
      <c r="O493" s="19"/>
      <c r="P493" s="19"/>
      <c r="Q493" s="19"/>
      <c r="R493" s="19"/>
      <c r="S493" s="19"/>
      <c r="T493" s="19"/>
      <c r="U493" s="19"/>
      <c r="V493" s="19"/>
      <c r="W493" s="19"/>
      <c r="X493" s="19"/>
      <c r="Y493" s="19"/>
      <c r="Z493" s="19"/>
      <c r="AA493" s="19"/>
      <c r="AB493" s="19"/>
      <c r="AC493" s="19"/>
      <c r="AD493" s="19"/>
      <c r="AE493" s="19"/>
      <c r="AF493" s="19"/>
      <c r="AG493" s="19"/>
      <c r="AH493" s="19"/>
      <c r="AI493" s="19"/>
      <c r="AJ493" s="19"/>
    </row>
    <row r="494" spans="1:36" ht="15.75" thickBot="1">
      <c r="A494" s="49">
        <v>44351</v>
      </c>
      <c r="B494" s="41" t="s">
        <v>77</v>
      </c>
      <c r="J494" s="37"/>
      <c r="L494" s="19"/>
      <c r="M494" s="19"/>
      <c r="N494" s="19"/>
      <c r="O494" s="19"/>
      <c r="P494" s="19"/>
      <c r="Q494" s="19"/>
      <c r="R494" s="19"/>
      <c r="S494" s="19"/>
      <c r="T494" s="19"/>
      <c r="U494" s="19"/>
      <c r="V494" s="19"/>
      <c r="W494" s="19"/>
      <c r="X494" s="19"/>
      <c r="Y494" s="19"/>
      <c r="Z494" s="19"/>
      <c r="AA494" s="19"/>
      <c r="AB494" s="19"/>
      <c r="AC494" s="19"/>
      <c r="AD494" s="19"/>
      <c r="AE494" s="19"/>
      <c r="AF494" s="19"/>
      <c r="AG494" s="19"/>
      <c r="AH494" s="19"/>
      <c r="AI494" s="19"/>
      <c r="AJ494" s="19"/>
    </row>
    <row r="495" spans="1:36" ht="15.75" thickBot="1">
      <c r="A495" s="49">
        <v>44352</v>
      </c>
      <c r="B495" s="41" t="s">
        <v>77</v>
      </c>
      <c r="J495" s="37"/>
      <c r="L495" s="19"/>
      <c r="M495" s="19"/>
      <c r="N495" s="19"/>
      <c r="O495" s="19"/>
      <c r="P495" s="19"/>
      <c r="Q495" s="19"/>
      <c r="R495" s="19"/>
      <c r="S495" s="19"/>
      <c r="T495" s="19"/>
      <c r="U495" s="19"/>
      <c r="V495" s="19"/>
      <c r="W495" s="19"/>
      <c r="X495" s="19"/>
      <c r="Y495" s="19"/>
      <c r="Z495" s="19"/>
      <c r="AA495" s="19"/>
      <c r="AB495" s="19"/>
      <c r="AC495" s="19"/>
      <c r="AD495" s="19"/>
      <c r="AE495" s="19"/>
      <c r="AF495" s="19"/>
      <c r="AG495" s="19"/>
      <c r="AH495" s="19"/>
      <c r="AI495" s="19"/>
      <c r="AJ495" s="19"/>
    </row>
    <row r="496" spans="1:36" ht="15" customHeight="1" thickBot="1">
      <c r="A496" s="49">
        <v>44355</v>
      </c>
      <c r="B496" s="41" t="s">
        <v>77</v>
      </c>
      <c r="J496" s="37"/>
      <c r="L496" s="19"/>
      <c r="M496" s="19"/>
      <c r="N496" s="19"/>
      <c r="O496" s="19"/>
      <c r="P496" s="19"/>
      <c r="Q496" s="19"/>
      <c r="R496" s="19"/>
      <c r="S496" s="19"/>
      <c r="T496" s="19"/>
      <c r="U496" s="19"/>
      <c r="V496" s="19"/>
      <c r="W496" s="19"/>
      <c r="X496" s="19"/>
      <c r="Y496" s="19"/>
      <c r="Z496" s="19"/>
      <c r="AA496" s="19"/>
      <c r="AB496" s="19"/>
      <c r="AC496" s="19"/>
      <c r="AD496" s="19"/>
      <c r="AE496" s="19"/>
      <c r="AF496" s="19"/>
      <c r="AG496" s="19"/>
      <c r="AH496" s="19"/>
      <c r="AI496" s="19"/>
      <c r="AJ496" s="19"/>
    </row>
    <row r="497" spans="1:36" ht="15.75" thickBot="1">
      <c r="A497" s="49">
        <v>44356</v>
      </c>
      <c r="B497" s="41" t="s">
        <v>77</v>
      </c>
      <c r="J497" s="37"/>
      <c r="L497" s="19"/>
      <c r="M497" s="19"/>
      <c r="N497" s="19"/>
      <c r="O497" s="19"/>
      <c r="P497" s="19"/>
      <c r="Q497" s="19"/>
      <c r="R497" s="19"/>
      <c r="S497" s="19"/>
      <c r="T497" s="19"/>
      <c r="U497" s="19"/>
      <c r="V497" s="19"/>
      <c r="W497" s="19"/>
      <c r="X497" s="19"/>
      <c r="Y497" s="19"/>
      <c r="Z497" s="19"/>
      <c r="AA497" s="19"/>
      <c r="AB497" s="19"/>
      <c r="AC497" s="19"/>
      <c r="AD497" s="19"/>
      <c r="AE497" s="19"/>
      <c r="AF497" s="19"/>
      <c r="AG497" s="19"/>
      <c r="AH497" s="19"/>
      <c r="AI497" s="19"/>
      <c r="AJ497" s="19"/>
    </row>
    <row r="498" spans="1:36" ht="15.75" thickBot="1">
      <c r="A498" s="49">
        <v>44357</v>
      </c>
      <c r="B498" s="41" t="s">
        <v>77</v>
      </c>
      <c r="J498" s="37"/>
      <c r="L498" s="19"/>
      <c r="M498" s="19"/>
      <c r="N498" s="19"/>
      <c r="O498" s="19"/>
      <c r="P498" s="19"/>
      <c r="Q498" s="19"/>
      <c r="R498" s="19"/>
      <c r="S498" s="19"/>
      <c r="T498" s="19"/>
      <c r="U498" s="19"/>
      <c r="V498" s="19"/>
      <c r="W498" s="19"/>
      <c r="X498" s="19"/>
      <c r="Y498" s="19"/>
      <c r="Z498" s="19"/>
      <c r="AA498" s="19"/>
      <c r="AB498" s="19"/>
      <c r="AC498" s="19"/>
      <c r="AD498" s="19"/>
      <c r="AE498" s="19"/>
      <c r="AF498" s="19"/>
      <c r="AG498" s="19"/>
      <c r="AH498" s="19"/>
      <c r="AI498" s="19"/>
      <c r="AJ498" s="19"/>
    </row>
    <row r="499" spans="1:36" ht="15.75" thickBot="1">
      <c r="A499" s="49">
        <v>44358</v>
      </c>
      <c r="B499" s="41" t="s">
        <v>77</v>
      </c>
      <c r="J499" s="37"/>
      <c r="L499" s="19"/>
      <c r="M499" s="19"/>
      <c r="N499" s="19"/>
      <c r="O499" s="19"/>
      <c r="P499" s="19"/>
      <c r="Q499" s="19"/>
      <c r="R499" s="19"/>
      <c r="S499" s="19"/>
      <c r="T499" s="19"/>
      <c r="U499" s="19"/>
      <c r="V499" s="19"/>
      <c r="W499" s="19"/>
      <c r="X499" s="19"/>
      <c r="Y499" s="19"/>
      <c r="Z499" s="19"/>
      <c r="AA499" s="19"/>
      <c r="AB499" s="19"/>
      <c r="AC499" s="19"/>
      <c r="AD499" s="19"/>
      <c r="AE499" s="19"/>
      <c r="AF499" s="19"/>
      <c r="AG499" s="19"/>
      <c r="AH499" s="19"/>
      <c r="AI499" s="19"/>
      <c r="AJ499" s="19"/>
    </row>
    <row r="500" spans="1:36" ht="15.75" thickBot="1">
      <c r="A500" s="49">
        <v>44359</v>
      </c>
      <c r="B500" s="41" t="s">
        <v>77</v>
      </c>
      <c r="J500" s="37"/>
      <c r="L500" s="19"/>
      <c r="M500" s="19"/>
      <c r="N500" s="19"/>
      <c r="O500" s="19"/>
      <c r="P500" s="19"/>
      <c r="Q500" s="19"/>
      <c r="R500" s="19"/>
      <c r="S500" s="19"/>
      <c r="T500" s="19"/>
      <c r="U500" s="19"/>
      <c r="V500" s="19"/>
      <c r="W500" s="19"/>
      <c r="X500" s="19"/>
      <c r="Y500" s="19"/>
      <c r="Z500" s="19"/>
      <c r="AA500" s="19"/>
      <c r="AB500" s="19"/>
      <c r="AC500" s="19"/>
      <c r="AD500" s="19"/>
      <c r="AE500" s="19"/>
      <c r="AF500" s="19"/>
      <c r="AG500" s="19"/>
      <c r="AH500" s="19"/>
      <c r="AI500" s="19"/>
      <c r="AJ500" s="19"/>
    </row>
    <row r="501" spans="1:36" ht="15.75" thickBot="1">
      <c r="A501" s="49">
        <v>44360</v>
      </c>
      <c r="B501" s="41" t="s">
        <v>77</v>
      </c>
      <c r="J501" s="37"/>
      <c r="L501" s="19"/>
      <c r="M501" s="19"/>
      <c r="N501" s="19"/>
      <c r="O501" s="19"/>
      <c r="P501" s="19"/>
      <c r="Q501" s="19"/>
      <c r="R501" s="19"/>
      <c r="S501" s="19"/>
      <c r="T501" s="19"/>
      <c r="U501" s="19"/>
      <c r="V501" s="19"/>
      <c r="W501" s="19"/>
      <c r="X501" s="19"/>
      <c r="Y501" s="19"/>
      <c r="Z501" s="19"/>
      <c r="AA501" s="19"/>
      <c r="AB501" s="19"/>
      <c r="AC501" s="19"/>
      <c r="AD501" s="19"/>
      <c r="AE501" s="19"/>
      <c r="AF501" s="19"/>
      <c r="AG501" s="19"/>
      <c r="AH501" s="19"/>
      <c r="AI501" s="19"/>
      <c r="AJ501" s="19"/>
    </row>
    <row r="502" spans="1:36" ht="15.75" thickBot="1">
      <c r="A502" s="49">
        <v>44362</v>
      </c>
      <c r="B502" s="41" t="s">
        <v>77</v>
      </c>
      <c r="J502" s="37"/>
      <c r="L502" s="19"/>
      <c r="M502" s="19"/>
      <c r="N502" s="19"/>
      <c r="O502" s="19"/>
      <c r="P502" s="19"/>
      <c r="Q502" s="19"/>
      <c r="R502" s="19"/>
      <c r="S502" s="19"/>
      <c r="T502" s="19"/>
      <c r="U502" s="19"/>
      <c r="V502" s="19"/>
      <c r="W502" s="19"/>
      <c r="X502" s="19"/>
      <c r="Y502" s="19"/>
      <c r="Z502" s="19"/>
      <c r="AA502" s="19"/>
      <c r="AB502" s="19"/>
      <c r="AC502" s="19"/>
      <c r="AD502" s="19"/>
      <c r="AE502" s="19"/>
      <c r="AF502" s="19"/>
      <c r="AG502" s="19"/>
      <c r="AH502" s="19"/>
      <c r="AI502" s="19"/>
      <c r="AJ502" s="19"/>
    </row>
    <row r="503" spans="1:36" ht="15.75" thickBot="1">
      <c r="A503" s="49">
        <v>44363</v>
      </c>
      <c r="B503" s="41" t="s">
        <v>77</v>
      </c>
      <c r="J503" s="37"/>
      <c r="L503" s="19"/>
      <c r="M503" s="19"/>
      <c r="N503" s="19"/>
      <c r="O503" s="19"/>
      <c r="P503" s="19"/>
      <c r="Q503" s="19"/>
      <c r="R503" s="19"/>
      <c r="S503" s="19"/>
      <c r="T503" s="19"/>
      <c r="U503" s="19"/>
      <c r="V503" s="19"/>
      <c r="W503" s="19"/>
      <c r="X503" s="19"/>
      <c r="Y503" s="19"/>
      <c r="Z503" s="19"/>
      <c r="AA503" s="19"/>
      <c r="AB503" s="19"/>
      <c r="AC503" s="19"/>
      <c r="AD503" s="19"/>
      <c r="AE503" s="19"/>
      <c r="AF503" s="19"/>
      <c r="AG503" s="19"/>
      <c r="AH503" s="19"/>
      <c r="AI503" s="19"/>
      <c r="AJ503" s="19"/>
    </row>
    <row r="504" spans="1:36" ht="15.75" thickBot="1">
      <c r="A504" s="49">
        <v>44364</v>
      </c>
      <c r="B504" s="41" t="s">
        <v>77</v>
      </c>
      <c r="J504" s="37"/>
      <c r="L504" s="19"/>
      <c r="M504" s="19"/>
      <c r="N504" s="19"/>
      <c r="O504" s="19"/>
      <c r="P504" s="19"/>
      <c r="Q504" s="19"/>
      <c r="R504" s="19"/>
      <c r="S504" s="19"/>
      <c r="T504" s="19"/>
      <c r="U504" s="19"/>
      <c r="V504" s="19"/>
      <c r="W504" s="19"/>
      <c r="X504" s="19"/>
      <c r="Y504" s="19"/>
      <c r="Z504" s="19"/>
      <c r="AA504" s="19"/>
      <c r="AB504" s="19"/>
      <c r="AC504" s="19"/>
      <c r="AD504" s="19"/>
      <c r="AE504" s="19"/>
      <c r="AF504" s="19"/>
      <c r="AG504" s="19"/>
      <c r="AH504" s="19"/>
      <c r="AI504" s="19"/>
      <c r="AJ504" s="19"/>
    </row>
    <row r="505" spans="1:36" ht="15.75" thickBot="1">
      <c r="A505" s="49">
        <v>44365</v>
      </c>
      <c r="B505" s="41" t="s">
        <v>77</v>
      </c>
      <c r="J505" s="37"/>
      <c r="L505" s="19"/>
      <c r="M505" s="19"/>
      <c r="N505" s="19"/>
      <c r="O505" s="19"/>
      <c r="P505" s="19"/>
      <c r="Q505" s="19"/>
      <c r="R505" s="19"/>
      <c r="S505" s="19"/>
      <c r="T505" s="19"/>
      <c r="U505" s="19"/>
      <c r="V505" s="19"/>
      <c r="W505" s="19"/>
      <c r="X505" s="19"/>
      <c r="Y505" s="19"/>
      <c r="Z505" s="19"/>
      <c r="AA505" s="19"/>
      <c r="AB505" s="19"/>
      <c r="AC505" s="19"/>
      <c r="AD505" s="19"/>
      <c r="AE505" s="19"/>
      <c r="AF505" s="19"/>
      <c r="AG505" s="19"/>
      <c r="AH505" s="19"/>
      <c r="AI505" s="19"/>
      <c r="AJ505" s="19"/>
    </row>
    <row r="506" spans="1:36" ht="15.75" thickBot="1">
      <c r="A506" s="49">
        <v>44366</v>
      </c>
      <c r="B506" s="41" t="s">
        <v>77</v>
      </c>
      <c r="J506" s="37"/>
      <c r="L506" s="19"/>
      <c r="M506" s="19"/>
      <c r="N506" s="19"/>
      <c r="O506" s="19"/>
      <c r="P506" s="19"/>
      <c r="Q506" s="19"/>
      <c r="R506" s="19"/>
      <c r="S506" s="19"/>
      <c r="T506" s="19"/>
      <c r="U506" s="19"/>
      <c r="V506" s="19"/>
      <c r="W506" s="19"/>
      <c r="X506" s="19"/>
      <c r="Y506" s="19"/>
      <c r="Z506" s="19"/>
      <c r="AA506" s="19"/>
      <c r="AB506" s="19"/>
      <c r="AC506" s="19"/>
      <c r="AD506" s="19"/>
      <c r="AE506" s="19"/>
      <c r="AF506" s="19"/>
      <c r="AG506" s="19"/>
      <c r="AH506" s="19"/>
      <c r="AI506" s="19"/>
      <c r="AJ506" s="19"/>
    </row>
    <row r="507" spans="1:36" ht="15.75" thickBot="1">
      <c r="A507" s="49">
        <v>44367</v>
      </c>
      <c r="B507" s="41" t="s">
        <v>77</v>
      </c>
      <c r="J507" s="37"/>
      <c r="L507" s="19"/>
      <c r="M507" s="19"/>
      <c r="N507" s="19"/>
      <c r="O507" s="19"/>
      <c r="P507" s="19"/>
      <c r="Q507" s="19"/>
      <c r="R507" s="19"/>
      <c r="S507" s="19"/>
      <c r="T507" s="19"/>
      <c r="U507" s="19"/>
      <c r="V507" s="19"/>
      <c r="W507" s="19"/>
      <c r="X507" s="19"/>
      <c r="Y507" s="19"/>
      <c r="Z507" s="19"/>
      <c r="AA507" s="19"/>
      <c r="AB507" s="19"/>
      <c r="AC507" s="19"/>
      <c r="AD507" s="19"/>
      <c r="AE507" s="19"/>
      <c r="AF507" s="19"/>
      <c r="AG507" s="19"/>
      <c r="AH507" s="19"/>
      <c r="AI507" s="19"/>
      <c r="AJ507" s="19"/>
    </row>
    <row r="508" spans="1:36" ht="15.75" thickBot="1">
      <c r="A508" s="49">
        <v>44369</v>
      </c>
      <c r="B508" s="41" t="s">
        <v>77</v>
      </c>
      <c r="J508" s="37"/>
      <c r="L508" s="19"/>
      <c r="M508" s="19"/>
      <c r="N508" s="19"/>
      <c r="O508" s="19"/>
      <c r="P508" s="19"/>
      <c r="Q508" s="19"/>
      <c r="R508" s="19"/>
      <c r="S508" s="19"/>
      <c r="T508" s="19"/>
      <c r="U508" s="19"/>
      <c r="V508" s="19"/>
      <c r="W508" s="19"/>
      <c r="X508" s="19"/>
      <c r="Y508" s="19"/>
      <c r="Z508" s="19"/>
      <c r="AA508" s="19"/>
      <c r="AB508" s="19"/>
      <c r="AC508" s="19"/>
      <c r="AD508" s="19"/>
      <c r="AE508" s="19"/>
      <c r="AF508" s="19"/>
      <c r="AG508" s="19"/>
      <c r="AH508" s="19"/>
      <c r="AI508" s="19"/>
      <c r="AJ508" s="19"/>
    </row>
    <row r="509" spans="1:36" ht="15.75" thickBot="1">
      <c r="A509" s="49">
        <v>44370</v>
      </c>
      <c r="B509" s="41" t="s">
        <v>77</v>
      </c>
      <c r="J509" s="37"/>
      <c r="L509" s="19"/>
      <c r="M509" s="19"/>
      <c r="N509" s="19"/>
      <c r="O509" s="19"/>
      <c r="P509" s="19"/>
      <c r="Q509" s="19"/>
      <c r="R509" s="19"/>
      <c r="S509" s="19"/>
      <c r="T509" s="19"/>
      <c r="U509" s="19"/>
      <c r="V509" s="19"/>
      <c r="W509" s="19"/>
      <c r="X509" s="19"/>
      <c r="Y509" s="19"/>
      <c r="Z509" s="19"/>
      <c r="AA509" s="19"/>
      <c r="AB509" s="19"/>
      <c r="AC509" s="19"/>
      <c r="AD509" s="19"/>
      <c r="AE509" s="19"/>
      <c r="AF509" s="19"/>
      <c r="AG509" s="19"/>
      <c r="AH509" s="19"/>
      <c r="AI509" s="19"/>
      <c r="AJ509" s="19"/>
    </row>
    <row r="510" spans="1:36" ht="15.75" thickBot="1">
      <c r="A510" s="49">
        <v>44371</v>
      </c>
      <c r="B510" s="41" t="s">
        <v>77</v>
      </c>
      <c r="J510" s="37"/>
      <c r="L510" s="19"/>
      <c r="M510" s="19"/>
      <c r="N510" s="19"/>
      <c r="O510" s="19"/>
      <c r="P510" s="19"/>
      <c r="Q510" s="19"/>
      <c r="R510" s="19"/>
      <c r="S510" s="19"/>
      <c r="T510" s="19"/>
      <c r="U510" s="19"/>
      <c r="V510" s="19"/>
      <c r="W510" s="19"/>
      <c r="X510" s="19"/>
      <c r="Y510" s="19"/>
      <c r="Z510" s="19"/>
      <c r="AA510" s="19"/>
      <c r="AB510" s="19"/>
      <c r="AC510" s="19"/>
      <c r="AD510" s="19"/>
      <c r="AE510" s="19"/>
      <c r="AF510" s="19"/>
      <c r="AG510" s="19"/>
      <c r="AH510" s="19"/>
      <c r="AI510" s="19"/>
      <c r="AJ510" s="19"/>
    </row>
    <row r="511" spans="1:36" ht="15.75" thickBot="1">
      <c r="A511" s="49">
        <v>44372</v>
      </c>
      <c r="B511" s="41" t="s">
        <v>77</v>
      </c>
      <c r="J511" s="37"/>
      <c r="L511" s="19"/>
      <c r="M511" s="19"/>
      <c r="N511" s="19"/>
      <c r="O511" s="19"/>
      <c r="P511" s="19"/>
      <c r="Q511" s="19"/>
      <c r="R511" s="19"/>
      <c r="S511" s="19"/>
      <c r="T511" s="19"/>
      <c r="U511" s="19"/>
      <c r="V511" s="19"/>
      <c r="W511" s="19"/>
      <c r="X511" s="19"/>
      <c r="Y511" s="19"/>
      <c r="Z511" s="19"/>
      <c r="AA511" s="19"/>
      <c r="AB511" s="19"/>
      <c r="AC511" s="19"/>
      <c r="AD511" s="19"/>
      <c r="AE511" s="19"/>
      <c r="AF511" s="19"/>
      <c r="AG511" s="19"/>
      <c r="AH511" s="19"/>
      <c r="AI511" s="19"/>
      <c r="AJ511" s="19"/>
    </row>
    <row r="512" spans="1:36" ht="15.75" thickBot="1">
      <c r="A512" s="49">
        <v>44373</v>
      </c>
      <c r="B512" s="41" t="s">
        <v>77</v>
      </c>
      <c r="J512" s="37"/>
      <c r="L512" s="19"/>
      <c r="M512" s="19"/>
      <c r="N512" s="19"/>
      <c r="O512" s="19"/>
      <c r="P512" s="19"/>
      <c r="Q512" s="19"/>
      <c r="R512" s="19"/>
      <c r="S512" s="19"/>
      <c r="T512" s="19"/>
      <c r="U512" s="19"/>
      <c r="V512" s="19"/>
      <c r="W512" s="19"/>
      <c r="X512" s="19"/>
      <c r="Y512" s="19"/>
      <c r="Z512" s="19"/>
      <c r="AA512" s="19"/>
      <c r="AB512" s="19"/>
      <c r="AC512" s="19"/>
      <c r="AD512" s="19"/>
      <c r="AE512" s="19"/>
      <c r="AF512" s="19"/>
      <c r="AG512" s="19"/>
      <c r="AH512" s="19"/>
      <c r="AI512" s="19"/>
      <c r="AJ512" s="19"/>
    </row>
    <row r="513" spans="1:36" ht="15.75" thickBot="1">
      <c r="A513" s="49">
        <v>44374</v>
      </c>
      <c r="B513" s="41" t="s">
        <v>77</v>
      </c>
      <c r="J513" s="37"/>
      <c r="L513" s="19"/>
      <c r="M513" s="19"/>
      <c r="N513" s="19"/>
      <c r="O513" s="19"/>
      <c r="P513" s="19"/>
      <c r="Q513" s="19"/>
      <c r="R513" s="19"/>
      <c r="S513" s="19"/>
      <c r="T513" s="19"/>
      <c r="U513" s="19"/>
      <c r="V513" s="19"/>
      <c r="W513" s="19"/>
      <c r="X513" s="19"/>
      <c r="Y513" s="19"/>
      <c r="Z513" s="19"/>
      <c r="AA513" s="19"/>
      <c r="AB513" s="19"/>
      <c r="AC513" s="19"/>
      <c r="AD513" s="19"/>
      <c r="AE513" s="19"/>
      <c r="AF513" s="19"/>
      <c r="AG513" s="19"/>
      <c r="AH513" s="19"/>
      <c r="AI513" s="19"/>
      <c r="AJ513" s="19"/>
    </row>
    <row r="514" spans="1:36" ht="15.75" thickBot="1">
      <c r="A514" s="49">
        <v>44376</v>
      </c>
      <c r="B514" s="41" t="s">
        <v>77</v>
      </c>
      <c r="J514" s="37"/>
      <c r="L514" s="19"/>
      <c r="M514" s="19"/>
      <c r="N514" s="19"/>
      <c r="O514" s="19"/>
      <c r="P514" s="19"/>
      <c r="Q514" s="19"/>
      <c r="R514" s="19"/>
      <c r="S514" s="19"/>
      <c r="T514" s="19"/>
      <c r="U514" s="19"/>
      <c r="V514" s="19"/>
      <c r="W514" s="19"/>
      <c r="X514" s="19"/>
      <c r="Y514" s="19"/>
      <c r="Z514" s="19"/>
      <c r="AA514" s="19"/>
      <c r="AB514" s="19"/>
      <c r="AC514" s="19"/>
      <c r="AD514" s="19"/>
      <c r="AE514" s="19"/>
      <c r="AF514" s="19"/>
      <c r="AG514" s="19"/>
      <c r="AH514" s="19"/>
      <c r="AI514" s="19"/>
      <c r="AJ514" s="19"/>
    </row>
    <row r="515" spans="1:36" ht="15.75" thickBot="1">
      <c r="A515" s="49">
        <v>44377</v>
      </c>
      <c r="B515" s="41" t="s">
        <v>77</v>
      </c>
      <c r="J515" s="37"/>
      <c r="L515" s="19"/>
      <c r="M515" s="19"/>
      <c r="N515" s="19"/>
      <c r="O515" s="19"/>
      <c r="P515" s="19"/>
      <c r="Q515" s="19"/>
      <c r="R515" s="19"/>
      <c r="S515" s="19"/>
      <c r="T515" s="19"/>
      <c r="U515" s="19"/>
      <c r="V515" s="19"/>
      <c r="W515" s="19"/>
      <c r="X515" s="19"/>
      <c r="Y515" s="19"/>
      <c r="Z515" s="19"/>
      <c r="AA515" s="19"/>
      <c r="AB515" s="19"/>
      <c r="AC515" s="19"/>
      <c r="AD515" s="19"/>
      <c r="AE515" s="19"/>
      <c r="AF515" s="19"/>
      <c r="AG515" s="19"/>
      <c r="AH515" s="19"/>
      <c r="AI515" s="19"/>
      <c r="AJ515" s="19"/>
    </row>
    <row r="516" spans="1:36">
      <c r="A516" s="48"/>
      <c r="J516" s="37"/>
      <c r="L516" s="19"/>
      <c r="M516" s="19"/>
      <c r="N516" s="19"/>
      <c r="O516" s="19"/>
      <c r="P516" s="19"/>
      <c r="Q516" s="19"/>
      <c r="R516" s="19"/>
      <c r="S516" s="19"/>
      <c r="T516" s="19"/>
      <c r="U516" s="19"/>
      <c r="V516" s="19"/>
      <c r="W516" s="19"/>
      <c r="X516" s="19"/>
      <c r="Y516" s="19"/>
      <c r="Z516" s="19"/>
      <c r="AA516" s="19"/>
      <c r="AB516" s="19"/>
      <c r="AC516" s="19"/>
      <c r="AD516" s="19"/>
      <c r="AE516" s="19"/>
      <c r="AF516" s="19"/>
      <c r="AG516" s="19"/>
      <c r="AH516" s="19"/>
      <c r="AI516" s="19"/>
      <c r="AJ516" s="19"/>
    </row>
    <row r="517" spans="1:36" ht="15.75" thickBot="1">
      <c r="A517" s="48"/>
      <c r="J517" s="37"/>
      <c r="L517" s="19"/>
      <c r="M517" s="19"/>
      <c r="N517" s="19"/>
      <c r="O517" s="19"/>
      <c r="P517" s="19"/>
      <c r="Q517" s="19"/>
      <c r="R517" s="19"/>
      <c r="S517" s="19"/>
      <c r="T517" s="19"/>
      <c r="U517" s="19"/>
      <c r="V517" s="19"/>
      <c r="W517" s="19"/>
      <c r="X517" s="19"/>
      <c r="Y517" s="19"/>
      <c r="Z517" s="19"/>
      <c r="AA517" s="19"/>
      <c r="AB517" s="19"/>
      <c r="AC517" s="19"/>
      <c r="AD517" s="19"/>
      <c r="AE517" s="19"/>
      <c r="AF517" s="19"/>
      <c r="AG517" s="19"/>
      <c r="AH517" s="19"/>
      <c r="AI517" s="19"/>
      <c r="AJ517" s="19"/>
    </row>
    <row r="518" spans="1:36" ht="24.75" thickBot="1">
      <c r="A518" s="54" t="s">
        <v>99</v>
      </c>
      <c r="B518" s="55"/>
      <c r="J518" s="37"/>
      <c r="L518" s="19"/>
      <c r="M518" s="19"/>
      <c r="N518" s="19"/>
      <c r="O518" s="19"/>
      <c r="P518" s="19"/>
      <c r="Q518" s="19"/>
      <c r="R518" s="19"/>
      <c r="S518" s="19"/>
      <c r="T518" s="19"/>
      <c r="U518" s="19"/>
      <c r="V518" s="19"/>
      <c r="W518" s="19"/>
      <c r="X518" s="19"/>
      <c r="Y518" s="19"/>
      <c r="Z518" s="19"/>
      <c r="AA518" s="19"/>
      <c r="AB518" s="19"/>
      <c r="AC518" s="19"/>
      <c r="AD518" s="19"/>
      <c r="AE518" s="19"/>
      <c r="AF518" s="19"/>
      <c r="AG518" s="19"/>
      <c r="AH518" s="19"/>
      <c r="AI518" s="19"/>
      <c r="AJ518" s="19"/>
    </row>
    <row r="519" spans="1:36" ht="15.75" thickBot="1">
      <c r="A519" s="39" t="s">
        <v>16</v>
      </c>
      <c r="B519" s="39" t="s">
        <v>75</v>
      </c>
      <c r="J519" s="37"/>
      <c r="L519" s="19"/>
      <c r="M519" s="19"/>
      <c r="N519" s="19"/>
      <c r="O519" s="19"/>
      <c r="P519" s="19"/>
      <c r="Q519" s="19"/>
      <c r="R519" s="19"/>
      <c r="S519" s="19"/>
      <c r="T519" s="19"/>
      <c r="U519" s="19"/>
      <c r="V519" s="19"/>
      <c r="W519" s="19"/>
      <c r="X519" s="19"/>
      <c r="Y519" s="19"/>
      <c r="Z519" s="19"/>
      <c r="AA519" s="19"/>
      <c r="AB519" s="19"/>
      <c r="AC519" s="19"/>
      <c r="AD519" s="19"/>
      <c r="AE519" s="19"/>
      <c r="AF519" s="19"/>
      <c r="AG519" s="19"/>
      <c r="AH519" s="19"/>
      <c r="AI519" s="19"/>
      <c r="AJ519" s="19"/>
    </row>
    <row r="520" spans="1:36" ht="15.75" thickBot="1">
      <c r="A520" s="49">
        <v>44317</v>
      </c>
      <c r="B520" s="41" t="s">
        <v>77</v>
      </c>
      <c r="J520" s="37"/>
      <c r="L520" s="19"/>
      <c r="M520" s="19"/>
      <c r="N520" s="19"/>
      <c r="O520" s="19"/>
      <c r="P520" s="19"/>
      <c r="Q520" s="19"/>
      <c r="R520" s="19"/>
      <c r="S520" s="19"/>
      <c r="T520" s="19"/>
      <c r="U520" s="19"/>
      <c r="V520" s="19"/>
      <c r="W520" s="19"/>
      <c r="X520" s="19"/>
      <c r="Y520" s="19"/>
      <c r="Z520" s="19"/>
      <c r="AA520" s="19"/>
      <c r="AB520" s="19"/>
      <c r="AC520" s="19"/>
      <c r="AD520" s="19"/>
      <c r="AE520" s="19"/>
      <c r="AF520" s="19"/>
      <c r="AG520" s="19"/>
      <c r="AH520" s="19"/>
      <c r="AI520" s="19"/>
      <c r="AJ520" s="19"/>
    </row>
    <row r="521" spans="1:36" ht="15.75" thickBot="1">
      <c r="A521" s="49">
        <v>44318</v>
      </c>
      <c r="B521" s="41" t="s">
        <v>77</v>
      </c>
      <c r="J521" s="37"/>
      <c r="L521" s="19"/>
      <c r="M521" s="19"/>
      <c r="N521" s="19"/>
      <c r="O521" s="19"/>
      <c r="P521" s="19"/>
      <c r="Q521" s="19"/>
      <c r="R521" s="19"/>
      <c r="S521" s="19"/>
      <c r="T521" s="19"/>
      <c r="U521" s="19"/>
      <c r="V521" s="19"/>
      <c r="W521" s="19"/>
      <c r="X521" s="19"/>
      <c r="Y521" s="19"/>
      <c r="Z521" s="19"/>
      <c r="AA521" s="19"/>
      <c r="AB521" s="19"/>
      <c r="AC521" s="19"/>
      <c r="AD521" s="19"/>
      <c r="AE521" s="19"/>
      <c r="AF521" s="19"/>
      <c r="AG521" s="19"/>
      <c r="AH521" s="19"/>
      <c r="AI521" s="19"/>
      <c r="AJ521" s="19"/>
    </row>
    <row r="522" spans="1:36" ht="15.75" thickBot="1">
      <c r="A522" s="49">
        <v>44320</v>
      </c>
      <c r="B522" s="41" t="s">
        <v>77</v>
      </c>
      <c r="J522" s="37"/>
      <c r="L522" s="19"/>
      <c r="M522" s="19"/>
      <c r="N522" s="19"/>
      <c r="O522" s="19"/>
      <c r="P522" s="19"/>
      <c r="Q522" s="19"/>
      <c r="R522" s="19"/>
      <c r="S522" s="19"/>
      <c r="T522" s="19"/>
      <c r="U522" s="19"/>
      <c r="V522" s="19"/>
      <c r="W522" s="19"/>
      <c r="X522" s="19"/>
      <c r="Y522" s="19"/>
      <c r="Z522" s="19"/>
      <c r="AA522" s="19"/>
      <c r="AB522" s="19"/>
      <c r="AC522" s="19"/>
      <c r="AD522" s="19"/>
      <c r="AE522" s="19"/>
      <c r="AF522" s="19"/>
      <c r="AG522" s="19"/>
      <c r="AH522" s="19"/>
      <c r="AI522" s="19"/>
      <c r="AJ522" s="19"/>
    </row>
    <row r="523" spans="1:36" ht="15.75" thickBot="1">
      <c r="A523" s="49">
        <v>44321</v>
      </c>
      <c r="B523" s="41" t="s">
        <v>77</v>
      </c>
      <c r="J523" s="37"/>
      <c r="L523" s="19"/>
      <c r="M523" s="19"/>
      <c r="N523" s="19"/>
      <c r="O523" s="19"/>
      <c r="P523" s="19"/>
      <c r="Q523" s="19"/>
      <c r="R523" s="19"/>
      <c r="S523" s="19"/>
      <c r="T523" s="19"/>
      <c r="U523" s="19"/>
      <c r="V523" s="19"/>
      <c r="W523" s="19"/>
      <c r="X523" s="19"/>
      <c r="Y523" s="19"/>
      <c r="Z523" s="19"/>
      <c r="AA523" s="19"/>
      <c r="AB523" s="19"/>
      <c r="AC523" s="19"/>
      <c r="AD523" s="19"/>
      <c r="AE523" s="19"/>
      <c r="AF523" s="19"/>
      <c r="AG523" s="19"/>
      <c r="AH523" s="19"/>
      <c r="AI523" s="19"/>
      <c r="AJ523" s="19"/>
    </row>
    <row r="524" spans="1:36" ht="15.75" thickBot="1">
      <c r="A524" s="49">
        <v>44322</v>
      </c>
      <c r="B524" s="41" t="s">
        <v>77</v>
      </c>
      <c r="J524" s="37"/>
      <c r="L524" s="19"/>
      <c r="M524" s="19"/>
      <c r="N524" s="19"/>
      <c r="O524" s="19"/>
      <c r="P524" s="19"/>
      <c r="Q524" s="19"/>
      <c r="R524" s="19"/>
      <c r="S524" s="19"/>
      <c r="T524" s="19"/>
      <c r="U524" s="19"/>
      <c r="V524" s="19"/>
      <c r="W524" s="19"/>
      <c r="X524" s="19"/>
      <c r="Y524" s="19"/>
      <c r="Z524" s="19"/>
      <c r="AA524" s="19"/>
      <c r="AB524" s="19"/>
      <c r="AC524" s="19"/>
      <c r="AD524" s="19"/>
      <c r="AE524" s="19"/>
      <c r="AF524" s="19"/>
      <c r="AG524" s="19"/>
      <c r="AH524" s="19"/>
      <c r="AI524" s="19"/>
      <c r="AJ524" s="19"/>
    </row>
    <row r="525" spans="1:36" ht="15.75" thickBot="1">
      <c r="A525" s="49">
        <v>44323</v>
      </c>
      <c r="B525" s="41" t="s">
        <v>77</v>
      </c>
      <c r="J525" s="37"/>
      <c r="L525" s="19"/>
      <c r="M525" s="19"/>
      <c r="N525" s="19"/>
      <c r="O525" s="19"/>
      <c r="P525" s="19"/>
      <c r="Q525" s="19"/>
      <c r="R525" s="19"/>
      <c r="S525" s="19"/>
      <c r="T525" s="19"/>
      <c r="U525" s="19"/>
      <c r="V525" s="19"/>
      <c r="W525" s="19"/>
      <c r="X525" s="19"/>
      <c r="Y525" s="19"/>
      <c r="Z525" s="19"/>
      <c r="AA525" s="19"/>
      <c r="AB525" s="19"/>
      <c r="AC525" s="19"/>
      <c r="AD525" s="19"/>
      <c r="AE525" s="19"/>
      <c r="AF525" s="19"/>
      <c r="AG525" s="19"/>
      <c r="AH525" s="19"/>
      <c r="AI525" s="19"/>
      <c r="AJ525" s="19"/>
    </row>
    <row r="526" spans="1:36" ht="15" customHeight="1" thickBot="1">
      <c r="A526" s="49">
        <v>44324</v>
      </c>
      <c r="B526" s="41" t="s">
        <v>77</v>
      </c>
      <c r="J526" s="37"/>
      <c r="L526" s="19"/>
      <c r="M526" s="19"/>
      <c r="N526" s="19"/>
      <c r="O526" s="19"/>
      <c r="P526" s="19"/>
      <c r="Q526" s="19"/>
      <c r="R526" s="19"/>
      <c r="S526" s="19"/>
      <c r="T526" s="19"/>
      <c r="U526" s="19"/>
      <c r="V526" s="19"/>
      <c r="W526" s="19"/>
      <c r="X526" s="19"/>
      <c r="Y526" s="19"/>
      <c r="Z526" s="19"/>
      <c r="AA526" s="19"/>
      <c r="AB526" s="19"/>
      <c r="AC526" s="19"/>
      <c r="AD526" s="19"/>
      <c r="AE526" s="19"/>
      <c r="AF526" s="19"/>
      <c r="AG526" s="19"/>
      <c r="AH526" s="19"/>
      <c r="AI526" s="19"/>
      <c r="AJ526" s="19"/>
    </row>
    <row r="527" spans="1:36" ht="15.75" thickBot="1">
      <c r="A527" s="49">
        <v>44325</v>
      </c>
      <c r="B527" s="41" t="s">
        <v>77</v>
      </c>
      <c r="J527" s="37"/>
      <c r="L527" s="19"/>
      <c r="M527" s="19"/>
      <c r="N527" s="19"/>
      <c r="O527" s="19"/>
      <c r="P527" s="19"/>
      <c r="Q527" s="19"/>
      <c r="R527" s="19"/>
      <c r="S527" s="19"/>
      <c r="T527" s="19"/>
      <c r="U527" s="19"/>
      <c r="V527" s="19"/>
      <c r="W527" s="19"/>
      <c r="X527" s="19"/>
      <c r="Y527" s="19"/>
      <c r="Z527" s="19"/>
      <c r="AA527" s="19"/>
      <c r="AB527" s="19"/>
      <c r="AC527" s="19"/>
      <c r="AD527" s="19"/>
      <c r="AE527" s="19"/>
      <c r="AF527" s="19"/>
      <c r="AG527" s="19"/>
      <c r="AH527" s="19"/>
      <c r="AI527" s="19"/>
      <c r="AJ527" s="19"/>
    </row>
    <row r="528" spans="1:36" ht="15.75" thickBot="1">
      <c r="A528" s="49">
        <v>44327</v>
      </c>
      <c r="B528" s="41" t="s">
        <v>77</v>
      </c>
      <c r="J528" s="37"/>
      <c r="L528" s="19"/>
      <c r="M528" s="19"/>
      <c r="N528" s="19"/>
      <c r="O528" s="19"/>
      <c r="P528" s="19"/>
      <c r="Q528" s="19"/>
      <c r="R528" s="19"/>
      <c r="S528" s="19"/>
      <c r="T528" s="19"/>
      <c r="U528" s="19"/>
      <c r="V528" s="19"/>
      <c r="W528" s="19"/>
      <c r="X528" s="19"/>
      <c r="Y528" s="19"/>
      <c r="Z528" s="19"/>
      <c r="AA528" s="19"/>
      <c r="AB528" s="19"/>
      <c r="AC528" s="19"/>
      <c r="AD528" s="19"/>
      <c r="AE528" s="19"/>
      <c r="AF528" s="19"/>
      <c r="AG528" s="19"/>
      <c r="AH528" s="19"/>
      <c r="AI528" s="19"/>
      <c r="AJ528" s="19"/>
    </row>
    <row r="529" spans="1:36" ht="15.75" thickBot="1">
      <c r="A529" s="49">
        <v>44328</v>
      </c>
      <c r="B529" s="41" t="s">
        <v>77</v>
      </c>
      <c r="J529" s="37"/>
      <c r="L529" s="19"/>
      <c r="M529" s="19"/>
      <c r="N529" s="19"/>
      <c r="O529" s="19"/>
      <c r="P529" s="19"/>
      <c r="Q529" s="19"/>
      <c r="R529" s="19"/>
      <c r="S529" s="19"/>
      <c r="T529" s="19"/>
      <c r="U529" s="19"/>
      <c r="V529" s="19"/>
      <c r="W529" s="19"/>
      <c r="X529" s="19"/>
      <c r="Y529" s="19"/>
      <c r="Z529" s="19"/>
      <c r="AA529" s="19"/>
      <c r="AB529" s="19"/>
      <c r="AC529" s="19"/>
      <c r="AD529" s="19"/>
      <c r="AE529" s="19"/>
      <c r="AF529" s="19"/>
      <c r="AG529" s="19"/>
      <c r="AH529" s="19"/>
      <c r="AI529" s="19"/>
      <c r="AJ529" s="19"/>
    </row>
    <row r="530" spans="1:36" ht="15.75" thickBot="1">
      <c r="A530" s="49">
        <v>44329</v>
      </c>
      <c r="B530" s="41" t="s">
        <v>77</v>
      </c>
      <c r="J530" s="37"/>
      <c r="L530" s="19"/>
      <c r="M530" s="19"/>
      <c r="N530" s="19"/>
      <c r="O530" s="19"/>
      <c r="P530" s="19"/>
      <c r="Q530" s="19"/>
      <c r="R530" s="19"/>
      <c r="S530" s="19"/>
      <c r="T530" s="19"/>
      <c r="U530" s="19"/>
      <c r="V530" s="19"/>
      <c r="W530" s="19"/>
      <c r="X530" s="19"/>
      <c r="Y530" s="19"/>
      <c r="Z530" s="19"/>
      <c r="AA530" s="19"/>
      <c r="AB530" s="19"/>
      <c r="AC530" s="19"/>
      <c r="AD530" s="19"/>
      <c r="AE530" s="19"/>
      <c r="AF530" s="19"/>
      <c r="AG530" s="19"/>
      <c r="AH530" s="19"/>
      <c r="AI530" s="19"/>
      <c r="AJ530" s="19"/>
    </row>
    <row r="531" spans="1:36" ht="15.75" thickBot="1">
      <c r="A531" s="49">
        <v>44330</v>
      </c>
      <c r="B531" s="41" t="s">
        <v>77</v>
      </c>
      <c r="J531" s="37"/>
      <c r="L531" s="19"/>
      <c r="M531" s="19"/>
      <c r="N531" s="19"/>
      <c r="O531" s="19"/>
      <c r="P531" s="19"/>
      <c r="Q531" s="19"/>
      <c r="R531" s="19"/>
      <c r="S531" s="19"/>
      <c r="T531" s="19"/>
      <c r="U531" s="19"/>
      <c r="V531" s="19"/>
      <c r="W531" s="19"/>
      <c r="X531" s="19"/>
      <c r="Y531" s="19"/>
      <c r="Z531" s="19"/>
      <c r="AA531" s="19"/>
      <c r="AB531" s="19"/>
      <c r="AC531" s="19"/>
      <c r="AD531" s="19"/>
      <c r="AE531" s="19"/>
      <c r="AF531" s="19"/>
      <c r="AG531" s="19"/>
      <c r="AH531" s="19"/>
      <c r="AI531" s="19"/>
      <c r="AJ531" s="19"/>
    </row>
    <row r="532" spans="1:36" ht="15.75" thickBot="1">
      <c r="A532" s="49">
        <v>44331</v>
      </c>
      <c r="B532" s="41" t="s">
        <v>77</v>
      </c>
      <c r="J532" s="37"/>
      <c r="L532" s="19"/>
      <c r="M532" s="19"/>
      <c r="N532" s="19"/>
      <c r="O532" s="19"/>
      <c r="P532" s="19"/>
      <c r="Q532" s="19"/>
      <c r="R532" s="19"/>
      <c r="S532" s="19"/>
      <c r="T532" s="19"/>
      <c r="U532" s="19"/>
      <c r="V532" s="19"/>
      <c r="W532" s="19"/>
      <c r="X532" s="19"/>
      <c r="Y532" s="19"/>
      <c r="Z532" s="19"/>
      <c r="AA532" s="19"/>
      <c r="AB532" s="19"/>
      <c r="AC532" s="19"/>
      <c r="AD532" s="19"/>
      <c r="AE532" s="19"/>
      <c r="AF532" s="19"/>
      <c r="AG532" s="19"/>
      <c r="AH532" s="19"/>
      <c r="AI532" s="19"/>
      <c r="AJ532" s="19"/>
    </row>
    <row r="533" spans="1:36" ht="15.75" thickBot="1">
      <c r="A533" s="49">
        <v>44332</v>
      </c>
      <c r="B533" s="41" t="s">
        <v>77</v>
      </c>
      <c r="J533" s="37"/>
      <c r="L533" s="19"/>
      <c r="M533" s="19"/>
      <c r="N533" s="19"/>
      <c r="O533" s="19"/>
      <c r="P533" s="19"/>
      <c r="Q533" s="19"/>
      <c r="R533" s="19"/>
      <c r="S533" s="19"/>
      <c r="T533" s="19"/>
      <c r="U533" s="19"/>
      <c r="V533" s="19"/>
      <c r="W533" s="19"/>
      <c r="X533" s="19"/>
      <c r="Y533" s="19"/>
      <c r="Z533" s="19"/>
      <c r="AA533" s="19"/>
      <c r="AB533" s="19"/>
      <c r="AC533" s="19"/>
      <c r="AD533" s="19"/>
      <c r="AE533" s="19"/>
      <c r="AF533" s="19"/>
      <c r="AG533" s="19"/>
      <c r="AH533" s="19"/>
      <c r="AI533" s="19"/>
      <c r="AJ533" s="19"/>
    </row>
    <row r="534" spans="1:36" ht="15.75" thickBot="1">
      <c r="A534" s="49">
        <v>44334</v>
      </c>
      <c r="B534" s="41" t="s">
        <v>77</v>
      </c>
      <c r="J534" s="37"/>
      <c r="L534" s="19"/>
      <c r="M534" s="19"/>
      <c r="N534" s="19"/>
      <c r="O534" s="19"/>
      <c r="P534" s="19"/>
      <c r="Q534" s="19"/>
      <c r="R534" s="19"/>
      <c r="S534" s="19"/>
      <c r="T534" s="19"/>
      <c r="U534" s="19"/>
      <c r="V534" s="19"/>
      <c r="W534" s="19"/>
      <c r="X534" s="19"/>
      <c r="Y534" s="19"/>
      <c r="Z534" s="19"/>
      <c r="AA534" s="19"/>
      <c r="AB534" s="19"/>
      <c r="AC534" s="19"/>
      <c r="AD534" s="19"/>
      <c r="AE534" s="19"/>
      <c r="AF534" s="19"/>
      <c r="AG534" s="19"/>
      <c r="AH534" s="19"/>
      <c r="AI534" s="19"/>
      <c r="AJ534" s="19"/>
    </row>
    <row r="535" spans="1:36" ht="15.75" thickBot="1">
      <c r="A535" s="49">
        <v>44335</v>
      </c>
      <c r="B535" s="41" t="s">
        <v>77</v>
      </c>
      <c r="J535" s="37"/>
      <c r="L535" s="19"/>
      <c r="M535" s="19"/>
      <c r="N535" s="19"/>
      <c r="O535" s="19"/>
      <c r="P535" s="19"/>
      <c r="Q535" s="19"/>
      <c r="R535" s="19"/>
      <c r="S535" s="19"/>
      <c r="T535" s="19"/>
      <c r="U535" s="19"/>
      <c r="V535" s="19"/>
      <c r="W535" s="19"/>
      <c r="X535" s="19"/>
      <c r="Y535" s="19"/>
      <c r="Z535" s="19"/>
      <c r="AA535" s="19"/>
      <c r="AB535" s="19"/>
      <c r="AC535" s="19"/>
      <c r="AD535" s="19"/>
      <c r="AE535" s="19"/>
      <c r="AF535" s="19"/>
      <c r="AG535" s="19"/>
      <c r="AH535" s="19"/>
      <c r="AI535" s="19"/>
      <c r="AJ535" s="19"/>
    </row>
    <row r="536" spans="1:36" ht="15.75" thickBot="1">
      <c r="A536" s="49">
        <v>44336</v>
      </c>
      <c r="B536" s="41" t="s">
        <v>77</v>
      </c>
      <c r="J536" s="37"/>
      <c r="L536" s="19"/>
      <c r="M536" s="19"/>
      <c r="N536" s="19"/>
      <c r="O536" s="19"/>
      <c r="P536" s="19"/>
      <c r="Q536" s="19"/>
      <c r="R536" s="19"/>
      <c r="S536" s="19"/>
      <c r="T536" s="19"/>
      <c r="U536" s="19"/>
      <c r="V536" s="19"/>
      <c r="W536" s="19"/>
      <c r="X536" s="19"/>
      <c r="Y536" s="19"/>
      <c r="Z536" s="19"/>
      <c r="AA536" s="19"/>
      <c r="AB536" s="19"/>
      <c r="AC536" s="19"/>
      <c r="AD536" s="19"/>
      <c r="AE536" s="19"/>
      <c r="AF536" s="19"/>
      <c r="AG536" s="19"/>
      <c r="AH536" s="19"/>
      <c r="AI536" s="19"/>
      <c r="AJ536" s="19"/>
    </row>
    <row r="537" spans="1:36" ht="15.75" thickBot="1">
      <c r="A537" s="49">
        <v>44337</v>
      </c>
      <c r="B537" s="41" t="s">
        <v>77</v>
      </c>
      <c r="J537" s="37"/>
      <c r="L537" s="19"/>
      <c r="M537" s="19"/>
      <c r="N537" s="19"/>
      <c r="O537" s="19"/>
      <c r="P537" s="19"/>
      <c r="Q537" s="19"/>
      <c r="R537" s="19"/>
      <c r="S537" s="19"/>
      <c r="T537" s="19"/>
      <c r="U537" s="19"/>
      <c r="V537" s="19"/>
      <c r="W537" s="19"/>
      <c r="X537" s="19"/>
      <c r="Y537" s="19"/>
      <c r="Z537" s="19"/>
      <c r="AA537" s="19"/>
      <c r="AB537" s="19"/>
      <c r="AC537" s="19"/>
      <c r="AD537" s="19"/>
      <c r="AE537" s="19"/>
      <c r="AF537" s="19"/>
      <c r="AG537" s="19"/>
      <c r="AH537" s="19"/>
      <c r="AI537" s="19"/>
      <c r="AJ537" s="19"/>
    </row>
    <row r="538" spans="1:36" ht="15.75" thickBot="1">
      <c r="A538" s="49">
        <v>44338</v>
      </c>
      <c r="B538" s="41" t="s">
        <v>77</v>
      </c>
      <c r="J538" s="37"/>
      <c r="L538" s="19"/>
      <c r="M538" s="19"/>
      <c r="N538" s="19"/>
      <c r="O538" s="19"/>
      <c r="P538" s="19"/>
      <c r="Q538" s="19"/>
      <c r="R538" s="19"/>
      <c r="S538" s="19"/>
      <c r="T538" s="19"/>
      <c r="U538" s="19"/>
      <c r="V538" s="19"/>
      <c r="W538" s="19"/>
      <c r="X538" s="19"/>
      <c r="Y538" s="19"/>
      <c r="Z538" s="19"/>
      <c r="AA538" s="19"/>
      <c r="AB538" s="19"/>
      <c r="AC538" s="19"/>
      <c r="AD538" s="19"/>
      <c r="AE538" s="19"/>
      <c r="AF538" s="19"/>
      <c r="AG538" s="19"/>
      <c r="AH538" s="19"/>
      <c r="AI538" s="19"/>
      <c r="AJ538" s="19"/>
    </row>
    <row r="539" spans="1:36" ht="15.75" thickBot="1">
      <c r="A539" s="49">
        <v>44339</v>
      </c>
      <c r="B539" s="41" t="s">
        <v>77</v>
      </c>
      <c r="J539" s="37"/>
      <c r="L539" s="19"/>
      <c r="M539" s="19"/>
      <c r="N539" s="19"/>
      <c r="O539" s="19"/>
      <c r="P539" s="19"/>
      <c r="Q539" s="19"/>
      <c r="R539" s="19"/>
      <c r="S539" s="19"/>
      <c r="T539" s="19"/>
      <c r="U539" s="19"/>
      <c r="V539" s="19"/>
      <c r="W539" s="19"/>
      <c r="X539" s="19"/>
      <c r="Y539" s="19"/>
      <c r="Z539" s="19"/>
      <c r="AA539" s="19"/>
      <c r="AB539" s="19"/>
      <c r="AC539" s="19"/>
      <c r="AD539" s="19"/>
      <c r="AE539" s="19"/>
      <c r="AF539" s="19"/>
      <c r="AG539" s="19"/>
      <c r="AH539" s="19"/>
      <c r="AI539" s="19"/>
      <c r="AJ539" s="19"/>
    </row>
    <row r="540" spans="1:36" ht="15.75" thickBot="1">
      <c r="A540" s="49">
        <v>44341</v>
      </c>
      <c r="B540" s="41" t="s">
        <v>77</v>
      </c>
      <c r="J540" s="37"/>
      <c r="L540" s="19"/>
      <c r="M540" s="19"/>
      <c r="N540" s="19"/>
      <c r="O540" s="19"/>
      <c r="P540" s="19"/>
      <c r="Q540" s="19"/>
      <c r="R540" s="19"/>
      <c r="S540" s="19"/>
      <c r="T540" s="19"/>
      <c r="U540" s="19"/>
      <c r="V540" s="19"/>
      <c r="W540" s="19"/>
      <c r="X540" s="19"/>
      <c r="Y540" s="19"/>
      <c r="Z540" s="19"/>
      <c r="AA540" s="19"/>
      <c r="AB540" s="19"/>
      <c r="AC540" s="19"/>
      <c r="AD540" s="19"/>
      <c r="AE540" s="19"/>
      <c r="AF540" s="19"/>
      <c r="AG540" s="19"/>
      <c r="AH540" s="19"/>
      <c r="AI540" s="19"/>
      <c r="AJ540" s="19"/>
    </row>
    <row r="541" spans="1:36" ht="15.75" thickBot="1">
      <c r="A541" s="49">
        <v>44342</v>
      </c>
      <c r="B541" s="41" t="s">
        <v>77</v>
      </c>
      <c r="J541" s="37"/>
      <c r="L541" s="19"/>
      <c r="M541" s="19"/>
      <c r="N541" s="19"/>
      <c r="O541" s="19"/>
      <c r="P541" s="19"/>
      <c r="Q541" s="19"/>
      <c r="R541" s="19"/>
      <c r="S541" s="19"/>
      <c r="T541" s="19"/>
      <c r="U541" s="19"/>
      <c r="V541" s="19"/>
      <c r="W541" s="19"/>
      <c r="X541" s="19"/>
      <c r="Y541" s="19"/>
      <c r="Z541" s="19"/>
      <c r="AA541" s="19"/>
      <c r="AB541" s="19"/>
      <c r="AC541" s="19"/>
      <c r="AD541" s="19"/>
      <c r="AE541" s="19"/>
      <c r="AF541" s="19"/>
      <c r="AG541" s="19"/>
      <c r="AH541" s="19"/>
      <c r="AI541" s="19"/>
      <c r="AJ541" s="19"/>
    </row>
    <row r="542" spans="1:36" ht="15.75" thickBot="1">
      <c r="A542" s="49">
        <v>44343</v>
      </c>
      <c r="B542" s="41" t="s">
        <v>77</v>
      </c>
      <c r="J542" s="37"/>
      <c r="L542" s="19"/>
      <c r="M542" s="19"/>
      <c r="N542" s="19"/>
      <c r="O542" s="19"/>
      <c r="P542" s="19"/>
      <c r="Q542" s="19"/>
      <c r="R542" s="19"/>
      <c r="S542" s="19"/>
      <c r="T542" s="19"/>
      <c r="U542" s="19"/>
      <c r="V542" s="19"/>
      <c r="W542" s="19"/>
      <c r="X542" s="19"/>
      <c r="Y542" s="19"/>
      <c r="Z542" s="19"/>
      <c r="AA542" s="19"/>
      <c r="AB542" s="19"/>
      <c r="AC542" s="19"/>
      <c r="AD542" s="19"/>
      <c r="AE542" s="19"/>
      <c r="AF542" s="19"/>
      <c r="AG542" s="19"/>
      <c r="AH542" s="19"/>
      <c r="AI542" s="19"/>
      <c r="AJ542" s="19"/>
    </row>
    <row r="543" spans="1:36" ht="15.75" thickBot="1">
      <c r="A543" s="49">
        <v>44344</v>
      </c>
      <c r="B543" s="41" t="s">
        <v>77</v>
      </c>
      <c r="J543" s="37"/>
      <c r="L543" s="19"/>
      <c r="M543" s="19"/>
      <c r="N543" s="19"/>
      <c r="O543" s="19"/>
      <c r="P543" s="19"/>
      <c r="Q543" s="19"/>
      <c r="R543" s="19"/>
      <c r="S543" s="19"/>
      <c r="T543" s="19"/>
      <c r="U543" s="19"/>
      <c r="V543" s="19"/>
      <c r="W543" s="19"/>
      <c r="X543" s="19"/>
      <c r="Y543" s="19"/>
      <c r="Z543" s="19"/>
      <c r="AA543" s="19"/>
      <c r="AB543" s="19"/>
      <c r="AC543" s="19"/>
      <c r="AD543" s="19"/>
      <c r="AE543" s="19"/>
      <c r="AF543" s="19"/>
      <c r="AG543" s="19"/>
      <c r="AH543" s="19"/>
      <c r="AI543" s="19"/>
      <c r="AJ543" s="19"/>
    </row>
    <row r="544" spans="1:36" ht="15.75" thickBot="1">
      <c r="A544" s="49">
        <v>44345</v>
      </c>
      <c r="B544" s="41" t="s">
        <v>77</v>
      </c>
      <c r="J544" s="37"/>
      <c r="L544" s="19"/>
      <c r="M544" s="19"/>
      <c r="N544" s="19"/>
      <c r="O544" s="19"/>
      <c r="P544" s="19"/>
      <c r="Q544" s="19"/>
      <c r="R544" s="19"/>
      <c r="S544" s="19"/>
      <c r="T544" s="19"/>
      <c r="U544" s="19"/>
      <c r="V544" s="19"/>
      <c r="W544" s="19"/>
      <c r="X544" s="19"/>
      <c r="Y544" s="19"/>
      <c r="Z544" s="19"/>
      <c r="AA544" s="19"/>
      <c r="AB544" s="19"/>
      <c r="AC544" s="19"/>
      <c r="AD544" s="19"/>
      <c r="AE544" s="19"/>
      <c r="AF544" s="19"/>
      <c r="AG544" s="19"/>
      <c r="AH544" s="19"/>
      <c r="AI544" s="19"/>
      <c r="AJ544" s="19"/>
    </row>
    <row r="545" spans="1:36" ht="15.75" thickBot="1">
      <c r="A545" s="49">
        <v>44346</v>
      </c>
      <c r="B545" s="41" t="s">
        <v>77</v>
      </c>
      <c r="J545" s="37"/>
      <c r="L545" s="19"/>
      <c r="M545" s="19"/>
      <c r="N545" s="19"/>
      <c r="O545" s="19"/>
      <c r="P545" s="19"/>
      <c r="Q545" s="19"/>
      <c r="R545" s="19"/>
      <c r="S545" s="19"/>
      <c r="T545" s="19"/>
      <c r="U545" s="19"/>
      <c r="V545" s="19"/>
      <c r="W545" s="19"/>
      <c r="X545" s="19"/>
      <c r="Y545" s="19"/>
      <c r="Z545" s="19"/>
      <c r="AA545" s="19"/>
      <c r="AB545" s="19"/>
      <c r="AC545" s="19"/>
      <c r="AD545" s="19"/>
      <c r="AE545" s="19"/>
      <c r="AF545" s="19"/>
      <c r="AG545" s="19"/>
      <c r="AH545" s="19"/>
      <c r="AI545" s="19"/>
      <c r="AJ545" s="19"/>
    </row>
    <row r="546" spans="1:36">
      <c r="A546" s="48"/>
      <c r="J546" s="37"/>
      <c r="L546" s="19"/>
      <c r="M546" s="19"/>
      <c r="N546" s="19"/>
      <c r="O546" s="19"/>
      <c r="P546" s="19"/>
      <c r="Q546" s="19"/>
      <c r="R546" s="19"/>
      <c r="S546" s="19"/>
      <c r="T546" s="19"/>
      <c r="U546" s="19"/>
      <c r="V546" s="19"/>
      <c r="W546" s="19"/>
      <c r="X546" s="19"/>
      <c r="Y546" s="19"/>
      <c r="Z546" s="19"/>
      <c r="AA546" s="19"/>
      <c r="AB546" s="19"/>
      <c r="AC546" s="19"/>
      <c r="AD546" s="19"/>
      <c r="AE546" s="19"/>
      <c r="AF546" s="19"/>
      <c r="AG546" s="19"/>
      <c r="AH546" s="19"/>
      <c r="AI546" s="19"/>
      <c r="AJ546" s="19"/>
    </row>
    <row r="547" spans="1:36" ht="15.75" thickBot="1">
      <c r="A547" s="48"/>
      <c r="J547" s="37"/>
      <c r="L547" s="19"/>
      <c r="M547" s="19"/>
      <c r="N547" s="19"/>
      <c r="O547" s="19"/>
      <c r="P547" s="19"/>
      <c r="Q547" s="19"/>
      <c r="R547" s="19"/>
      <c r="S547" s="19"/>
      <c r="T547" s="19"/>
      <c r="U547" s="19"/>
      <c r="V547" s="19"/>
      <c r="W547" s="19"/>
      <c r="X547" s="19"/>
      <c r="Y547" s="19"/>
      <c r="Z547" s="19"/>
      <c r="AA547" s="19"/>
      <c r="AB547" s="19"/>
      <c r="AC547" s="19"/>
      <c r="AD547" s="19"/>
      <c r="AE547" s="19"/>
      <c r="AF547" s="19"/>
      <c r="AG547" s="19"/>
      <c r="AH547" s="19"/>
      <c r="AI547" s="19"/>
      <c r="AJ547" s="19"/>
    </row>
    <row r="548" spans="1:36" ht="24.75" thickBot="1">
      <c r="A548" s="54" t="s">
        <v>100</v>
      </c>
      <c r="B548" s="55"/>
      <c r="J548" s="37"/>
      <c r="L548" s="19"/>
      <c r="M548" s="19"/>
      <c r="N548" s="19"/>
      <c r="O548" s="19"/>
      <c r="P548" s="19"/>
      <c r="Q548" s="19"/>
      <c r="R548" s="19"/>
      <c r="S548" s="19"/>
      <c r="T548" s="19"/>
      <c r="U548" s="19"/>
      <c r="V548" s="19"/>
      <c r="W548" s="19"/>
      <c r="X548" s="19"/>
      <c r="Y548" s="19"/>
      <c r="Z548" s="19"/>
      <c r="AA548" s="19"/>
      <c r="AB548" s="19"/>
      <c r="AC548" s="19"/>
      <c r="AD548" s="19"/>
      <c r="AE548" s="19"/>
      <c r="AF548" s="19"/>
      <c r="AG548" s="19"/>
      <c r="AH548" s="19"/>
      <c r="AI548" s="19"/>
      <c r="AJ548" s="19"/>
    </row>
    <row r="549" spans="1:36" ht="15.75" thickBot="1">
      <c r="A549" s="39" t="s">
        <v>16</v>
      </c>
      <c r="B549" s="39" t="s">
        <v>75</v>
      </c>
      <c r="J549" s="37"/>
      <c r="L549" s="19"/>
      <c r="M549" s="19"/>
      <c r="N549" s="19"/>
      <c r="O549" s="19"/>
      <c r="P549" s="19"/>
      <c r="Q549" s="19"/>
      <c r="R549" s="19"/>
      <c r="S549" s="19"/>
      <c r="T549" s="19"/>
      <c r="U549" s="19"/>
      <c r="V549" s="19"/>
      <c r="W549" s="19"/>
      <c r="X549" s="19"/>
      <c r="Y549" s="19"/>
      <c r="Z549" s="19"/>
      <c r="AA549" s="19"/>
      <c r="AB549" s="19"/>
      <c r="AC549" s="19"/>
      <c r="AD549" s="19"/>
      <c r="AE549" s="19"/>
      <c r="AF549" s="19"/>
      <c r="AG549" s="19"/>
      <c r="AH549" s="19"/>
      <c r="AI549" s="19"/>
      <c r="AJ549" s="19"/>
    </row>
    <row r="550" spans="1:36" ht="15.75" thickBot="1">
      <c r="A550" s="49">
        <v>44287</v>
      </c>
      <c r="B550" s="41" t="s">
        <v>77</v>
      </c>
      <c r="J550" s="37"/>
      <c r="L550" s="19"/>
      <c r="M550" s="19"/>
      <c r="N550" s="19"/>
      <c r="O550" s="19"/>
      <c r="P550" s="19"/>
      <c r="Q550" s="19"/>
      <c r="R550" s="19"/>
      <c r="S550" s="19"/>
      <c r="T550" s="19"/>
      <c r="U550" s="19"/>
      <c r="V550" s="19"/>
      <c r="W550" s="19"/>
      <c r="X550" s="19"/>
      <c r="Y550" s="19"/>
      <c r="Z550" s="19"/>
      <c r="AA550" s="19"/>
      <c r="AB550" s="19"/>
      <c r="AC550" s="19"/>
      <c r="AD550" s="19"/>
      <c r="AE550" s="19"/>
      <c r="AF550" s="19"/>
      <c r="AG550" s="19"/>
      <c r="AH550" s="19"/>
      <c r="AI550" s="19"/>
      <c r="AJ550" s="19"/>
    </row>
    <row r="551" spans="1:36" ht="15.75" thickBot="1">
      <c r="A551" s="49">
        <v>44288</v>
      </c>
      <c r="B551" s="41" t="s">
        <v>77</v>
      </c>
      <c r="J551" s="37"/>
      <c r="L551" s="19"/>
      <c r="M551" s="19"/>
      <c r="N551" s="19"/>
      <c r="O551" s="19"/>
      <c r="P551" s="19"/>
      <c r="Q551" s="19"/>
      <c r="R551" s="19"/>
      <c r="S551" s="19"/>
      <c r="T551" s="19"/>
      <c r="U551" s="19"/>
      <c r="V551" s="19"/>
      <c r="W551" s="19"/>
      <c r="X551" s="19"/>
      <c r="Y551" s="19"/>
      <c r="Z551" s="19"/>
      <c r="AA551" s="19"/>
      <c r="AB551" s="19"/>
      <c r="AC551" s="19"/>
      <c r="AD551" s="19"/>
      <c r="AE551" s="19"/>
      <c r="AF551" s="19"/>
      <c r="AG551" s="19"/>
      <c r="AH551" s="19"/>
      <c r="AI551" s="19"/>
      <c r="AJ551" s="19"/>
    </row>
    <row r="552" spans="1:36" ht="15.75" thickBot="1">
      <c r="A552" s="49">
        <v>44289</v>
      </c>
      <c r="B552" s="41" t="s">
        <v>77</v>
      </c>
      <c r="J552" s="37"/>
      <c r="L552" s="19"/>
      <c r="M552" s="19"/>
      <c r="N552" s="19"/>
      <c r="O552" s="19"/>
      <c r="P552" s="19"/>
      <c r="Q552" s="19"/>
      <c r="R552" s="19"/>
      <c r="S552" s="19"/>
      <c r="T552" s="19"/>
      <c r="U552" s="19"/>
      <c r="V552" s="19"/>
      <c r="W552" s="19"/>
      <c r="X552" s="19"/>
      <c r="Y552" s="19"/>
      <c r="Z552" s="19"/>
      <c r="AA552" s="19"/>
      <c r="AB552" s="19"/>
      <c r="AC552" s="19"/>
      <c r="AD552" s="19"/>
      <c r="AE552" s="19"/>
      <c r="AF552" s="19"/>
      <c r="AG552" s="19"/>
      <c r="AH552" s="19"/>
      <c r="AI552" s="19"/>
      <c r="AJ552" s="19"/>
    </row>
    <row r="553" spans="1:36" ht="15.75" thickBot="1">
      <c r="A553" s="49">
        <v>44290</v>
      </c>
      <c r="B553" s="41" t="s">
        <v>77</v>
      </c>
      <c r="J553" s="37"/>
      <c r="L553" s="19"/>
      <c r="M553" s="19"/>
      <c r="N553" s="19"/>
      <c r="O553" s="19"/>
      <c r="P553" s="19"/>
      <c r="Q553" s="19"/>
      <c r="R553" s="19"/>
      <c r="S553" s="19"/>
      <c r="T553" s="19"/>
      <c r="U553" s="19"/>
      <c r="V553" s="19"/>
      <c r="W553" s="19"/>
      <c r="X553" s="19"/>
      <c r="Y553" s="19"/>
      <c r="Z553" s="19"/>
      <c r="AA553" s="19"/>
      <c r="AB553" s="19"/>
      <c r="AC553" s="19"/>
      <c r="AD553" s="19"/>
      <c r="AE553" s="19"/>
      <c r="AF553" s="19"/>
      <c r="AG553" s="19"/>
      <c r="AH553" s="19"/>
      <c r="AI553" s="19"/>
      <c r="AJ553" s="19"/>
    </row>
    <row r="554" spans="1:36" ht="15.75" thickBot="1">
      <c r="A554" s="49">
        <v>44292</v>
      </c>
      <c r="B554" s="41" t="s">
        <v>77</v>
      </c>
      <c r="J554" s="37"/>
      <c r="L554" s="19"/>
      <c r="M554" s="19"/>
      <c r="N554" s="19"/>
      <c r="O554" s="19"/>
      <c r="P554" s="19"/>
      <c r="Q554" s="19"/>
      <c r="R554" s="19"/>
      <c r="S554" s="19"/>
      <c r="T554" s="19"/>
      <c r="U554" s="19"/>
      <c r="V554" s="19"/>
      <c r="W554" s="19"/>
      <c r="X554" s="19"/>
      <c r="Y554" s="19"/>
      <c r="Z554" s="19"/>
      <c r="AA554" s="19"/>
      <c r="AB554" s="19"/>
      <c r="AC554" s="19"/>
      <c r="AD554" s="19"/>
      <c r="AE554" s="19"/>
      <c r="AF554" s="19"/>
      <c r="AG554" s="19"/>
      <c r="AH554" s="19"/>
      <c r="AI554" s="19"/>
      <c r="AJ554" s="19"/>
    </row>
    <row r="555" spans="1:36" ht="15.75" thickBot="1">
      <c r="A555" s="49">
        <v>44293</v>
      </c>
      <c r="B555" s="41" t="s">
        <v>77</v>
      </c>
      <c r="J555" s="37"/>
      <c r="L555" s="19"/>
      <c r="M555" s="19"/>
      <c r="N555" s="19"/>
      <c r="O555" s="19"/>
      <c r="P555" s="19"/>
      <c r="Q555" s="19"/>
      <c r="R555" s="19"/>
      <c r="S555" s="19"/>
      <c r="T555" s="19"/>
      <c r="U555" s="19"/>
      <c r="V555" s="19"/>
      <c r="W555" s="19"/>
      <c r="X555" s="19"/>
      <c r="Y555" s="19"/>
      <c r="Z555" s="19"/>
      <c r="AA555" s="19"/>
      <c r="AB555" s="19"/>
      <c r="AC555" s="19"/>
      <c r="AD555" s="19"/>
      <c r="AE555" s="19"/>
      <c r="AF555" s="19"/>
      <c r="AG555" s="19"/>
      <c r="AH555" s="19"/>
      <c r="AI555" s="19"/>
      <c r="AJ555" s="19"/>
    </row>
    <row r="556" spans="1:36" ht="15.75" thickBot="1">
      <c r="A556" s="49">
        <v>44294</v>
      </c>
      <c r="B556" s="41" t="s">
        <v>77</v>
      </c>
      <c r="J556" s="37"/>
      <c r="L556" s="19"/>
      <c r="M556" s="19"/>
      <c r="N556" s="19"/>
      <c r="O556" s="19"/>
      <c r="P556" s="19"/>
      <c r="Q556" s="19"/>
      <c r="R556" s="19"/>
      <c r="S556" s="19"/>
      <c r="T556" s="19"/>
      <c r="U556" s="19"/>
      <c r="V556" s="19"/>
      <c r="W556" s="19"/>
      <c r="X556" s="19"/>
      <c r="Y556" s="19"/>
      <c r="Z556" s="19"/>
      <c r="AA556" s="19"/>
      <c r="AB556" s="19"/>
      <c r="AC556" s="19"/>
      <c r="AD556" s="19"/>
      <c r="AE556" s="19"/>
      <c r="AF556" s="19"/>
      <c r="AG556" s="19"/>
      <c r="AH556" s="19"/>
      <c r="AI556" s="19"/>
      <c r="AJ556" s="19"/>
    </row>
    <row r="557" spans="1:36" ht="15" customHeight="1" thickBot="1">
      <c r="A557" s="49">
        <v>44295</v>
      </c>
      <c r="B557" s="41" t="s">
        <v>77</v>
      </c>
      <c r="J557" s="37"/>
      <c r="L557" s="19"/>
      <c r="M557" s="19"/>
      <c r="N557" s="19"/>
      <c r="O557" s="19"/>
      <c r="P557" s="19"/>
      <c r="Q557" s="19"/>
      <c r="R557" s="19"/>
      <c r="S557" s="19"/>
      <c r="T557" s="19"/>
      <c r="U557" s="19"/>
      <c r="V557" s="19"/>
      <c r="W557" s="19"/>
      <c r="X557" s="19"/>
      <c r="Y557" s="19"/>
      <c r="Z557" s="19"/>
      <c r="AA557" s="19"/>
      <c r="AB557" s="19"/>
      <c r="AC557" s="19"/>
      <c r="AD557" s="19"/>
      <c r="AE557" s="19"/>
      <c r="AF557" s="19"/>
      <c r="AG557" s="19"/>
      <c r="AH557" s="19"/>
      <c r="AI557" s="19"/>
      <c r="AJ557" s="19"/>
    </row>
    <row r="558" spans="1:36" ht="15.75" thickBot="1">
      <c r="A558" s="49">
        <v>44296</v>
      </c>
      <c r="B558" s="41" t="s">
        <v>77</v>
      </c>
      <c r="J558" s="37"/>
      <c r="L558" s="19"/>
      <c r="M558" s="19"/>
      <c r="N558" s="19"/>
      <c r="O558" s="19"/>
      <c r="P558" s="19"/>
      <c r="Q558" s="19"/>
      <c r="R558" s="19"/>
      <c r="S558" s="19"/>
      <c r="T558" s="19"/>
      <c r="U558" s="19"/>
      <c r="V558" s="19"/>
      <c r="W558" s="19"/>
      <c r="X558" s="19"/>
      <c r="Y558" s="19"/>
      <c r="Z558" s="19"/>
      <c r="AA558" s="19"/>
      <c r="AB558" s="19"/>
      <c r="AC558" s="19"/>
      <c r="AD558" s="19"/>
      <c r="AE558" s="19"/>
      <c r="AF558" s="19"/>
      <c r="AG558" s="19"/>
      <c r="AH558" s="19"/>
      <c r="AI558" s="19"/>
      <c r="AJ558" s="19"/>
    </row>
    <row r="559" spans="1:36" ht="15.75" thickBot="1">
      <c r="A559" s="49">
        <v>44297</v>
      </c>
      <c r="B559" s="41" t="s">
        <v>77</v>
      </c>
      <c r="J559" s="37"/>
      <c r="L559" s="19"/>
      <c r="M559" s="19"/>
      <c r="N559" s="19"/>
      <c r="O559" s="19"/>
      <c r="P559" s="19"/>
      <c r="Q559" s="19"/>
      <c r="R559" s="19"/>
      <c r="S559" s="19"/>
      <c r="T559" s="19"/>
      <c r="U559" s="19"/>
      <c r="V559" s="19"/>
      <c r="W559" s="19"/>
      <c r="X559" s="19"/>
      <c r="Y559" s="19"/>
      <c r="Z559" s="19"/>
      <c r="AA559" s="19"/>
      <c r="AB559" s="19"/>
      <c r="AC559" s="19"/>
      <c r="AD559" s="19"/>
      <c r="AE559" s="19"/>
      <c r="AF559" s="19"/>
      <c r="AG559" s="19"/>
      <c r="AH559" s="19"/>
      <c r="AI559" s="19"/>
      <c r="AJ559" s="19"/>
    </row>
    <row r="560" spans="1:36" ht="15.75" thickBot="1">
      <c r="A560" s="49">
        <v>44299</v>
      </c>
      <c r="B560" s="41" t="s">
        <v>77</v>
      </c>
      <c r="J560" s="37"/>
      <c r="L560" s="19"/>
      <c r="M560" s="19"/>
      <c r="N560" s="19"/>
      <c r="O560" s="19"/>
      <c r="P560" s="19"/>
      <c r="Q560" s="19"/>
      <c r="R560" s="19"/>
      <c r="S560" s="19"/>
      <c r="T560" s="19"/>
      <c r="U560" s="19"/>
      <c r="V560" s="19"/>
      <c r="W560" s="19"/>
      <c r="X560" s="19"/>
      <c r="Y560" s="19"/>
      <c r="Z560" s="19"/>
      <c r="AA560" s="19"/>
      <c r="AB560" s="19"/>
      <c r="AC560" s="19"/>
      <c r="AD560" s="19"/>
      <c r="AE560" s="19"/>
      <c r="AF560" s="19"/>
      <c r="AG560" s="19"/>
      <c r="AH560" s="19"/>
      <c r="AI560" s="19"/>
      <c r="AJ560" s="19"/>
    </row>
    <row r="561" spans="1:36" ht="15.75" thickBot="1">
      <c r="A561" s="49">
        <v>44300</v>
      </c>
      <c r="B561" s="41" t="s">
        <v>77</v>
      </c>
      <c r="J561" s="37"/>
      <c r="L561" s="19"/>
      <c r="M561" s="19"/>
      <c r="N561" s="19"/>
      <c r="O561" s="19"/>
      <c r="P561" s="19"/>
      <c r="Q561" s="19"/>
      <c r="R561" s="19"/>
      <c r="S561" s="19"/>
      <c r="T561" s="19"/>
      <c r="U561" s="19"/>
      <c r="V561" s="19"/>
      <c r="W561" s="19"/>
      <c r="X561" s="19"/>
      <c r="Y561" s="19"/>
      <c r="Z561" s="19"/>
      <c r="AA561" s="19"/>
      <c r="AB561" s="19"/>
      <c r="AC561" s="19"/>
      <c r="AD561" s="19"/>
      <c r="AE561" s="19"/>
      <c r="AF561" s="19"/>
      <c r="AG561" s="19"/>
      <c r="AH561" s="19"/>
      <c r="AI561" s="19"/>
      <c r="AJ561" s="19"/>
    </row>
    <row r="562" spans="1:36" ht="15.75" thickBot="1">
      <c r="A562" s="49">
        <v>44301</v>
      </c>
      <c r="B562" s="41" t="s">
        <v>77</v>
      </c>
      <c r="J562" s="37"/>
      <c r="L562" s="19"/>
      <c r="M562" s="19"/>
      <c r="N562" s="19"/>
      <c r="O562" s="19"/>
      <c r="P562" s="19"/>
      <c r="Q562" s="19"/>
      <c r="R562" s="19"/>
      <c r="S562" s="19"/>
      <c r="T562" s="19"/>
      <c r="U562" s="19"/>
      <c r="V562" s="19"/>
      <c r="W562" s="19"/>
      <c r="X562" s="19"/>
      <c r="Y562" s="19"/>
      <c r="Z562" s="19"/>
      <c r="AA562" s="19"/>
      <c r="AB562" s="19"/>
      <c r="AC562" s="19"/>
      <c r="AD562" s="19"/>
      <c r="AE562" s="19"/>
      <c r="AF562" s="19"/>
      <c r="AG562" s="19"/>
      <c r="AH562" s="19"/>
      <c r="AI562" s="19"/>
      <c r="AJ562" s="19"/>
    </row>
    <row r="563" spans="1:36" ht="15.75" thickBot="1">
      <c r="A563" s="49">
        <v>44302</v>
      </c>
      <c r="B563" s="41" t="s">
        <v>77</v>
      </c>
      <c r="J563" s="37"/>
      <c r="L563" s="19"/>
      <c r="M563" s="19"/>
      <c r="N563" s="19"/>
      <c r="O563" s="19"/>
      <c r="P563" s="19"/>
      <c r="Q563" s="19"/>
      <c r="R563" s="19"/>
      <c r="S563" s="19"/>
      <c r="T563" s="19"/>
      <c r="U563" s="19"/>
      <c r="V563" s="19"/>
      <c r="W563" s="19"/>
      <c r="X563" s="19"/>
      <c r="Y563" s="19"/>
      <c r="Z563" s="19"/>
      <c r="AA563" s="19"/>
      <c r="AB563" s="19"/>
      <c r="AC563" s="19"/>
      <c r="AD563" s="19"/>
      <c r="AE563" s="19"/>
      <c r="AF563" s="19"/>
      <c r="AG563" s="19"/>
      <c r="AH563" s="19"/>
      <c r="AI563" s="19"/>
      <c r="AJ563" s="19"/>
    </row>
    <row r="564" spans="1:36" ht="15.75" thickBot="1">
      <c r="A564" s="49">
        <v>44303</v>
      </c>
      <c r="B564" s="41" t="s">
        <v>77</v>
      </c>
      <c r="J564" s="37"/>
      <c r="L564" s="19"/>
      <c r="M564" s="19"/>
      <c r="N564" s="19"/>
      <c r="O564" s="19"/>
      <c r="P564" s="19"/>
      <c r="Q564" s="19"/>
      <c r="R564" s="19"/>
      <c r="S564" s="19"/>
      <c r="T564" s="19"/>
      <c r="U564" s="19"/>
      <c r="V564" s="19"/>
      <c r="W564" s="19"/>
      <c r="X564" s="19"/>
      <c r="Y564" s="19"/>
      <c r="Z564" s="19"/>
      <c r="AA564" s="19"/>
      <c r="AB564" s="19"/>
      <c r="AC564" s="19"/>
      <c r="AD564" s="19"/>
      <c r="AE564" s="19"/>
      <c r="AF564" s="19"/>
      <c r="AG564" s="19"/>
      <c r="AH564" s="19"/>
      <c r="AI564" s="19"/>
      <c r="AJ564" s="19"/>
    </row>
    <row r="565" spans="1:36" ht="15.75" thickBot="1">
      <c r="A565" s="49">
        <v>44304</v>
      </c>
      <c r="B565" s="41" t="s">
        <v>77</v>
      </c>
      <c r="J565" s="37"/>
      <c r="L565" s="19"/>
      <c r="M565" s="19"/>
      <c r="N565" s="19"/>
      <c r="O565" s="19"/>
      <c r="P565" s="19"/>
      <c r="Q565" s="19"/>
      <c r="R565" s="19"/>
      <c r="S565" s="19"/>
      <c r="T565" s="19"/>
      <c r="U565" s="19"/>
      <c r="V565" s="19"/>
      <c r="W565" s="19"/>
      <c r="X565" s="19"/>
      <c r="Y565" s="19"/>
      <c r="Z565" s="19"/>
      <c r="AA565" s="19"/>
      <c r="AB565" s="19"/>
      <c r="AC565" s="19"/>
      <c r="AD565" s="19"/>
      <c r="AE565" s="19"/>
      <c r="AF565" s="19"/>
      <c r="AG565" s="19"/>
      <c r="AH565" s="19"/>
      <c r="AI565" s="19"/>
      <c r="AJ565" s="19"/>
    </row>
    <row r="566" spans="1:36" ht="15.75" thickBot="1">
      <c r="A566" s="49">
        <v>44306</v>
      </c>
      <c r="B566" s="41" t="s">
        <v>77</v>
      </c>
      <c r="J566" s="37"/>
      <c r="L566" s="19"/>
      <c r="M566" s="19"/>
      <c r="N566" s="19"/>
      <c r="O566" s="19"/>
      <c r="P566" s="19"/>
      <c r="Q566" s="19"/>
      <c r="R566" s="19"/>
      <c r="S566" s="19"/>
      <c r="T566" s="19"/>
      <c r="U566" s="19"/>
      <c r="V566" s="19"/>
      <c r="W566" s="19"/>
      <c r="X566" s="19"/>
      <c r="Y566" s="19"/>
      <c r="Z566" s="19"/>
      <c r="AA566" s="19"/>
      <c r="AB566" s="19"/>
      <c r="AC566" s="19"/>
      <c r="AD566" s="19"/>
      <c r="AE566" s="19"/>
      <c r="AF566" s="19"/>
      <c r="AG566" s="19"/>
      <c r="AH566" s="19"/>
      <c r="AI566" s="19"/>
      <c r="AJ566" s="19"/>
    </row>
    <row r="567" spans="1:36" ht="15.75" thickBot="1">
      <c r="A567" s="49">
        <v>44307</v>
      </c>
      <c r="B567" s="41" t="s">
        <v>77</v>
      </c>
      <c r="J567" s="37"/>
      <c r="L567" s="19"/>
      <c r="M567" s="19"/>
      <c r="N567" s="19"/>
      <c r="O567" s="19"/>
      <c r="P567" s="19"/>
      <c r="Q567" s="19"/>
      <c r="R567" s="19"/>
      <c r="S567" s="19"/>
      <c r="T567" s="19"/>
      <c r="U567" s="19"/>
      <c r="V567" s="19"/>
      <c r="W567" s="19"/>
      <c r="X567" s="19"/>
      <c r="Y567" s="19"/>
      <c r="Z567" s="19"/>
      <c r="AA567" s="19"/>
      <c r="AB567" s="19"/>
      <c r="AC567" s="19"/>
      <c r="AD567" s="19"/>
      <c r="AE567" s="19"/>
      <c r="AF567" s="19"/>
      <c r="AG567" s="19"/>
      <c r="AH567" s="19"/>
      <c r="AI567" s="19"/>
      <c r="AJ567" s="19"/>
    </row>
    <row r="568" spans="1:36" ht="15.75" thickBot="1">
      <c r="A568" s="49">
        <v>44308</v>
      </c>
      <c r="B568" s="41" t="s">
        <v>77</v>
      </c>
      <c r="J568" s="37"/>
      <c r="L568" s="19"/>
      <c r="M568" s="19"/>
      <c r="N568" s="19"/>
      <c r="O568" s="19"/>
      <c r="P568" s="19"/>
      <c r="Q568" s="19"/>
      <c r="R568" s="19"/>
      <c r="S568" s="19"/>
      <c r="T568" s="19"/>
      <c r="U568" s="19"/>
      <c r="V568" s="19"/>
      <c r="W568" s="19"/>
      <c r="X568" s="19"/>
      <c r="Y568" s="19"/>
      <c r="Z568" s="19"/>
      <c r="AA568" s="19"/>
      <c r="AB568" s="19"/>
      <c r="AC568" s="19"/>
      <c r="AD568" s="19"/>
      <c r="AE568" s="19"/>
      <c r="AF568" s="19"/>
      <c r="AG568" s="19"/>
      <c r="AH568" s="19"/>
      <c r="AI568" s="19"/>
      <c r="AJ568" s="19"/>
    </row>
    <row r="569" spans="1:36" ht="15.75" thickBot="1">
      <c r="A569" s="49">
        <v>44309</v>
      </c>
      <c r="B569" s="41" t="s">
        <v>77</v>
      </c>
      <c r="J569" s="37"/>
      <c r="L569" s="19"/>
      <c r="M569" s="19"/>
      <c r="N569" s="19"/>
      <c r="O569" s="19"/>
      <c r="P569" s="19"/>
      <c r="Q569" s="19"/>
      <c r="R569" s="19"/>
      <c r="S569" s="19"/>
      <c r="T569" s="19"/>
      <c r="U569" s="19"/>
      <c r="V569" s="19"/>
      <c r="W569" s="19"/>
      <c r="X569" s="19"/>
      <c r="Y569" s="19"/>
      <c r="Z569" s="19"/>
      <c r="AA569" s="19"/>
      <c r="AB569" s="19"/>
      <c r="AC569" s="19"/>
      <c r="AD569" s="19"/>
      <c r="AE569" s="19"/>
      <c r="AF569" s="19"/>
      <c r="AG569" s="19"/>
      <c r="AH569" s="19"/>
      <c r="AI569" s="19"/>
      <c r="AJ569" s="19"/>
    </row>
    <row r="570" spans="1:36" ht="15.75" thickBot="1">
      <c r="A570" s="49">
        <v>44310</v>
      </c>
      <c r="B570" s="41" t="s">
        <v>77</v>
      </c>
      <c r="J570" s="37"/>
      <c r="L570" s="19"/>
      <c r="M570" s="19"/>
      <c r="N570" s="19"/>
      <c r="O570" s="19"/>
      <c r="P570" s="19"/>
      <c r="Q570" s="19"/>
      <c r="R570" s="19"/>
      <c r="S570" s="19"/>
      <c r="T570" s="19"/>
      <c r="U570" s="19"/>
      <c r="V570" s="19"/>
      <c r="W570" s="19"/>
      <c r="X570" s="19"/>
      <c r="Y570" s="19"/>
      <c r="Z570" s="19"/>
      <c r="AA570" s="19"/>
      <c r="AB570" s="19"/>
      <c r="AC570" s="19"/>
      <c r="AD570" s="19"/>
      <c r="AE570" s="19"/>
      <c r="AF570" s="19"/>
      <c r="AG570" s="19"/>
      <c r="AH570" s="19"/>
      <c r="AI570" s="19"/>
      <c r="AJ570" s="19"/>
    </row>
    <row r="571" spans="1:36" ht="15.75" thickBot="1">
      <c r="A571" s="49">
        <v>44311</v>
      </c>
      <c r="B571" s="41" t="s">
        <v>77</v>
      </c>
      <c r="J571" s="37"/>
      <c r="L571" s="19"/>
      <c r="M571" s="19"/>
      <c r="N571" s="19"/>
      <c r="O571" s="19"/>
      <c r="P571" s="19"/>
      <c r="Q571" s="19"/>
      <c r="R571" s="19"/>
      <c r="S571" s="19"/>
      <c r="T571" s="19"/>
      <c r="U571" s="19"/>
      <c r="V571" s="19"/>
      <c r="W571" s="19"/>
      <c r="X571" s="19"/>
      <c r="Y571" s="19"/>
      <c r="Z571" s="19"/>
      <c r="AA571" s="19"/>
      <c r="AB571" s="19"/>
      <c r="AC571" s="19"/>
      <c r="AD571" s="19"/>
      <c r="AE571" s="19"/>
      <c r="AF571" s="19"/>
      <c r="AG571" s="19"/>
      <c r="AH571" s="19"/>
      <c r="AI571" s="19"/>
      <c r="AJ571" s="19"/>
    </row>
    <row r="572" spans="1:36" ht="15.75" thickBot="1">
      <c r="A572" s="49">
        <v>44313</v>
      </c>
      <c r="B572" s="41" t="s">
        <v>77</v>
      </c>
      <c r="J572" s="37"/>
      <c r="L572" s="19"/>
      <c r="M572" s="19"/>
      <c r="N572" s="19"/>
      <c r="O572" s="19"/>
      <c r="P572" s="19"/>
      <c r="Q572" s="19"/>
      <c r="R572" s="19"/>
      <c r="S572" s="19"/>
      <c r="T572" s="19"/>
      <c r="U572" s="19"/>
      <c r="V572" s="19"/>
      <c r="W572" s="19"/>
      <c r="X572" s="19"/>
      <c r="Y572" s="19"/>
      <c r="Z572" s="19"/>
      <c r="AA572" s="19"/>
      <c r="AB572" s="19"/>
      <c r="AC572" s="19"/>
      <c r="AD572" s="19"/>
      <c r="AE572" s="19"/>
      <c r="AF572" s="19"/>
      <c r="AG572" s="19"/>
      <c r="AH572" s="19"/>
      <c r="AI572" s="19"/>
      <c r="AJ572" s="19"/>
    </row>
    <row r="573" spans="1:36" ht="15.75" thickBot="1">
      <c r="A573" s="49">
        <v>44314</v>
      </c>
      <c r="B573" s="41" t="s">
        <v>77</v>
      </c>
      <c r="J573" s="37"/>
      <c r="L573" s="19"/>
      <c r="M573" s="19"/>
      <c r="N573" s="19"/>
      <c r="O573" s="19"/>
      <c r="P573" s="19"/>
      <c r="Q573" s="19"/>
      <c r="R573" s="19"/>
      <c r="S573" s="19"/>
      <c r="T573" s="19"/>
      <c r="U573" s="19"/>
      <c r="V573" s="19"/>
      <c r="W573" s="19"/>
      <c r="X573" s="19"/>
      <c r="Y573" s="19"/>
      <c r="Z573" s="19"/>
      <c r="AA573" s="19"/>
      <c r="AB573" s="19"/>
      <c r="AC573" s="19"/>
      <c r="AD573" s="19"/>
      <c r="AE573" s="19"/>
      <c r="AF573" s="19"/>
      <c r="AG573" s="19"/>
      <c r="AH573" s="19"/>
      <c r="AI573" s="19"/>
      <c r="AJ573" s="19"/>
    </row>
    <row r="574" spans="1:36" ht="15.75" thickBot="1">
      <c r="A574" s="49">
        <v>44315</v>
      </c>
      <c r="B574" s="41" t="s">
        <v>77</v>
      </c>
      <c r="J574" s="37"/>
      <c r="L574" s="19"/>
      <c r="M574" s="19"/>
      <c r="N574" s="19"/>
      <c r="O574" s="19"/>
      <c r="P574" s="19"/>
      <c r="Q574" s="19"/>
      <c r="R574" s="19"/>
      <c r="S574" s="19"/>
      <c r="T574" s="19"/>
      <c r="U574" s="19"/>
      <c r="V574" s="19"/>
      <c r="W574" s="19"/>
      <c r="X574" s="19"/>
      <c r="Y574" s="19"/>
      <c r="Z574" s="19"/>
      <c r="AA574" s="19"/>
      <c r="AB574" s="19"/>
      <c r="AC574" s="19"/>
      <c r="AD574" s="19"/>
      <c r="AE574" s="19"/>
      <c r="AF574" s="19"/>
      <c r="AG574" s="19"/>
      <c r="AH574" s="19"/>
      <c r="AI574" s="19"/>
      <c r="AJ574" s="19"/>
    </row>
    <row r="575" spans="1:36" ht="15.75" thickBot="1">
      <c r="A575" s="49">
        <v>44316</v>
      </c>
      <c r="B575" s="41" t="s">
        <v>77</v>
      </c>
      <c r="J575" s="37"/>
      <c r="L575" s="19"/>
      <c r="M575" s="19"/>
      <c r="N575" s="19"/>
      <c r="O575" s="19"/>
      <c r="P575" s="19"/>
      <c r="Q575" s="19"/>
      <c r="R575" s="19"/>
      <c r="S575" s="19"/>
      <c r="T575" s="19"/>
      <c r="U575" s="19"/>
      <c r="V575" s="19"/>
      <c r="W575" s="19"/>
      <c r="X575" s="19"/>
      <c r="Y575" s="19"/>
      <c r="Z575" s="19"/>
      <c r="AA575" s="19"/>
      <c r="AB575" s="19"/>
      <c r="AC575" s="19"/>
      <c r="AD575" s="19"/>
      <c r="AE575" s="19"/>
      <c r="AF575" s="19"/>
      <c r="AG575" s="19"/>
      <c r="AH575" s="19"/>
      <c r="AI575" s="19"/>
      <c r="AJ575" s="19"/>
    </row>
    <row r="576" spans="1:36">
      <c r="A576" s="48"/>
      <c r="J576" s="37"/>
      <c r="L576" s="19"/>
      <c r="M576" s="19"/>
      <c r="N576" s="19"/>
      <c r="O576" s="19"/>
      <c r="P576" s="19"/>
      <c r="Q576" s="19"/>
      <c r="R576" s="19"/>
      <c r="S576" s="19"/>
      <c r="T576" s="19"/>
      <c r="U576" s="19"/>
      <c r="V576" s="19"/>
      <c r="W576" s="19"/>
      <c r="X576" s="19"/>
      <c r="Y576" s="19"/>
      <c r="Z576" s="19"/>
      <c r="AA576" s="19"/>
      <c r="AB576" s="19"/>
      <c r="AC576" s="19"/>
      <c r="AD576" s="19"/>
      <c r="AE576" s="19"/>
      <c r="AF576" s="19"/>
      <c r="AG576" s="19"/>
      <c r="AH576" s="19"/>
      <c r="AI576" s="19"/>
      <c r="AJ576" s="19"/>
    </row>
    <row r="577" spans="1:2">
      <c r="A577" s="48"/>
    </row>
    <row r="578" spans="1:2" ht="15.75" thickBot="1">
      <c r="A578" s="48"/>
    </row>
    <row r="579" spans="1:2" ht="36.75" thickBot="1">
      <c r="A579" s="54" t="s">
        <v>101</v>
      </c>
      <c r="B579" s="55"/>
    </row>
    <row r="580" spans="1:2" ht="15.75" thickBot="1">
      <c r="A580" s="39" t="s">
        <v>16</v>
      </c>
      <c r="B580" s="39" t="s">
        <v>75</v>
      </c>
    </row>
    <row r="581" spans="1:2" ht="15.75" thickBot="1">
      <c r="A581" s="49">
        <v>44257</v>
      </c>
      <c r="B581" s="41" t="s">
        <v>77</v>
      </c>
    </row>
    <row r="582" spans="1:2" ht="15.75" thickBot="1">
      <c r="A582" s="49">
        <v>44258</v>
      </c>
      <c r="B582" s="41" t="s">
        <v>77</v>
      </c>
    </row>
    <row r="583" spans="1:2" ht="15.75" thickBot="1">
      <c r="A583" s="49">
        <v>44259</v>
      </c>
      <c r="B583" s="41" t="s">
        <v>77</v>
      </c>
    </row>
    <row r="584" spans="1:2" ht="15.75" thickBot="1">
      <c r="A584" s="49">
        <v>44260</v>
      </c>
      <c r="B584" s="41" t="s">
        <v>77</v>
      </c>
    </row>
    <row r="585" spans="1:2" ht="15.75" thickBot="1">
      <c r="A585" s="49">
        <v>44261</v>
      </c>
      <c r="B585" s="41" t="s">
        <v>77</v>
      </c>
    </row>
    <row r="586" spans="1:2" ht="15.75" thickBot="1">
      <c r="A586" s="49">
        <v>44262</v>
      </c>
      <c r="B586" s="41" t="s">
        <v>77</v>
      </c>
    </row>
    <row r="587" spans="1:2" ht="15.75" thickBot="1">
      <c r="A587" s="49">
        <v>44264</v>
      </c>
      <c r="B587" s="41" t="s">
        <v>77</v>
      </c>
    </row>
    <row r="588" spans="1:2" ht="15.75" thickBot="1">
      <c r="A588" s="49">
        <v>44265</v>
      </c>
      <c r="B588" s="41" t="s">
        <v>77</v>
      </c>
    </row>
    <row r="589" spans="1:2" ht="15.75" thickBot="1">
      <c r="A589" s="49">
        <v>44266</v>
      </c>
      <c r="B589" s="41" t="s">
        <v>77</v>
      </c>
    </row>
    <row r="590" spans="1:2" ht="15" customHeight="1" thickBot="1">
      <c r="A590" s="49">
        <v>44267</v>
      </c>
      <c r="B590" s="41" t="s">
        <v>77</v>
      </c>
    </row>
    <row r="591" spans="1:2" ht="15.75" thickBot="1">
      <c r="A591" s="49">
        <v>44268</v>
      </c>
      <c r="B591" s="41" t="s">
        <v>77</v>
      </c>
    </row>
    <row r="592" spans="1:2" ht="15.75" thickBot="1">
      <c r="A592" s="49">
        <v>44269</v>
      </c>
      <c r="B592" s="41" t="s">
        <v>77</v>
      </c>
    </row>
    <row r="593" spans="1:2" ht="15.75" thickBot="1">
      <c r="A593" s="49">
        <v>44271</v>
      </c>
      <c r="B593" s="41" t="s">
        <v>77</v>
      </c>
    </row>
    <row r="594" spans="1:2" ht="15.75" thickBot="1">
      <c r="A594" s="49">
        <v>44272</v>
      </c>
      <c r="B594" s="41" t="s">
        <v>77</v>
      </c>
    </row>
    <row r="595" spans="1:2" ht="15.75" thickBot="1">
      <c r="A595" s="49">
        <v>44273</v>
      </c>
      <c r="B595" s="41" t="s">
        <v>77</v>
      </c>
    </row>
    <row r="596" spans="1:2" ht="15.75" thickBot="1">
      <c r="A596" s="49">
        <v>44274</v>
      </c>
      <c r="B596" s="41" t="s">
        <v>77</v>
      </c>
    </row>
    <row r="597" spans="1:2" ht="15.75" thickBot="1">
      <c r="A597" s="49">
        <v>44275</v>
      </c>
      <c r="B597" s="41" t="s">
        <v>77</v>
      </c>
    </row>
    <row r="598" spans="1:2" ht="15.75" thickBot="1">
      <c r="A598" s="49">
        <v>44276</v>
      </c>
      <c r="B598" s="41" t="s">
        <v>77</v>
      </c>
    </row>
    <row r="599" spans="1:2" ht="15.75" thickBot="1">
      <c r="A599" s="49">
        <v>44278</v>
      </c>
      <c r="B599" s="41" t="s">
        <v>77</v>
      </c>
    </row>
    <row r="600" spans="1:2" ht="15.75" thickBot="1">
      <c r="A600" s="49">
        <v>44279</v>
      </c>
      <c r="B600" s="41" t="s">
        <v>77</v>
      </c>
    </row>
    <row r="601" spans="1:2" ht="15.75" thickBot="1">
      <c r="A601" s="49">
        <v>44280</v>
      </c>
      <c r="B601" s="41" t="s">
        <v>77</v>
      </c>
    </row>
    <row r="602" spans="1:2" ht="15.75" thickBot="1">
      <c r="A602" s="49">
        <v>44281</v>
      </c>
      <c r="B602" s="41" t="s">
        <v>77</v>
      </c>
    </row>
    <row r="603" spans="1:2" ht="15.75" thickBot="1">
      <c r="A603" s="49">
        <v>44282</v>
      </c>
      <c r="B603" s="41" t="s">
        <v>77</v>
      </c>
    </row>
    <row r="604" spans="1:2" ht="15.75" thickBot="1">
      <c r="A604" s="49">
        <v>44283</v>
      </c>
      <c r="B604" s="41" t="s">
        <v>77</v>
      </c>
    </row>
    <row r="605" spans="1:2" ht="15.75" thickBot="1">
      <c r="A605" s="49">
        <v>44285</v>
      </c>
      <c r="B605" s="41" t="s">
        <v>77</v>
      </c>
    </row>
    <row r="606" spans="1:2" ht="15.75" thickBot="1">
      <c r="A606" s="49">
        <v>44286</v>
      </c>
      <c r="B606" s="41" t="s">
        <v>77</v>
      </c>
    </row>
    <row r="607" spans="1:2">
      <c r="A607" s="48"/>
    </row>
    <row r="608" spans="1:2">
      <c r="A608" s="48"/>
    </row>
    <row r="609" spans="1:2">
      <c r="A609" s="48"/>
    </row>
    <row r="610" spans="1:2">
      <c r="A610" s="48"/>
    </row>
    <row r="611" spans="1:2" ht="15.75" thickBot="1">
      <c r="A611" s="48"/>
    </row>
    <row r="612" spans="1:2" ht="36.75" thickBot="1">
      <c r="A612" s="54" t="s">
        <v>102</v>
      </c>
      <c r="B612" s="55"/>
    </row>
    <row r="613" spans="1:2" ht="15.75" thickBot="1">
      <c r="A613" s="39" t="s">
        <v>16</v>
      </c>
      <c r="B613" s="39" t="s">
        <v>75</v>
      </c>
    </row>
    <row r="614" spans="1:2" ht="15.75" thickBot="1">
      <c r="A614" s="49">
        <v>44230</v>
      </c>
      <c r="B614" s="41" t="s">
        <v>77</v>
      </c>
    </row>
    <row r="615" spans="1:2" ht="15.75" thickBot="1">
      <c r="A615" s="49">
        <v>44231</v>
      </c>
      <c r="B615" s="41" t="s">
        <v>77</v>
      </c>
    </row>
    <row r="616" spans="1:2" ht="15" customHeight="1" thickBot="1">
      <c r="A616" s="49">
        <v>44232</v>
      </c>
      <c r="B616" s="41" t="s">
        <v>77</v>
      </c>
    </row>
    <row r="617" spans="1:2" ht="15.75" thickBot="1">
      <c r="A617" s="49">
        <v>44233</v>
      </c>
      <c r="B617" s="41" t="s">
        <v>77</v>
      </c>
    </row>
    <row r="618" spans="1:2" ht="15.75" thickBot="1">
      <c r="A618" s="49">
        <v>44234</v>
      </c>
      <c r="B618" s="41" t="s">
        <v>77</v>
      </c>
    </row>
    <row r="619" spans="1:2" ht="15.75" thickBot="1">
      <c r="A619" s="49">
        <v>44237</v>
      </c>
      <c r="B619" s="41" t="s">
        <v>77</v>
      </c>
    </row>
    <row r="620" spans="1:2" ht="15.75" thickBot="1">
      <c r="A620" s="49">
        <v>44238</v>
      </c>
      <c r="B620" s="41" t="s">
        <v>77</v>
      </c>
    </row>
    <row r="621" spans="1:2" ht="15.75" thickBot="1">
      <c r="A621" s="49">
        <v>44239</v>
      </c>
      <c r="B621" s="41" t="s">
        <v>77</v>
      </c>
    </row>
    <row r="622" spans="1:2" ht="15.75" thickBot="1">
      <c r="A622" s="49">
        <v>44240</v>
      </c>
      <c r="B622" s="41" t="s">
        <v>77</v>
      </c>
    </row>
    <row r="623" spans="1:2" ht="15.75" thickBot="1">
      <c r="A623" s="49">
        <v>44241</v>
      </c>
      <c r="B623" s="41" t="s">
        <v>77</v>
      </c>
    </row>
    <row r="624" spans="1:2" ht="15.75" thickBot="1">
      <c r="A624" s="49">
        <v>44244</v>
      </c>
      <c r="B624" s="41" t="s">
        <v>77</v>
      </c>
    </row>
    <row r="625" spans="1:2" ht="15.75" thickBot="1">
      <c r="A625" s="49">
        <v>44245</v>
      </c>
      <c r="B625" s="41" t="s">
        <v>77</v>
      </c>
    </row>
    <row r="626" spans="1:2" ht="15.75" thickBot="1">
      <c r="A626" s="49">
        <v>44246</v>
      </c>
      <c r="B626" s="41" t="s">
        <v>77</v>
      </c>
    </row>
    <row r="627" spans="1:2" ht="15" customHeight="1" thickBot="1">
      <c r="A627" s="49">
        <v>44247</v>
      </c>
      <c r="B627" s="41" t="s">
        <v>77</v>
      </c>
    </row>
    <row r="628" spans="1:2" ht="15.75" thickBot="1">
      <c r="A628" s="49">
        <v>44248</v>
      </c>
      <c r="B628" s="41" t="s">
        <v>77</v>
      </c>
    </row>
    <row r="629" spans="1:2" ht="15.75" thickBot="1">
      <c r="A629" s="49">
        <v>44249</v>
      </c>
      <c r="B629" s="41" t="s">
        <v>77</v>
      </c>
    </row>
    <row r="630" spans="1:2" ht="15.75" thickBot="1">
      <c r="A630" s="49">
        <v>44251</v>
      </c>
      <c r="B630" s="41" t="s">
        <v>77</v>
      </c>
    </row>
    <row r="631" spans="1:2" ht="15.75" thickBot="1">
      <c r="A631" s="49">
        <v>44252</v>
      </c>
      <c r="B631" s="41" t="s">
        <v>77</v>
      </c>
    </row>
    <row r="632" spans="1:2" ht="15.75" thickBot="1">
      <c r="A632" s="49">
        <v>44253</v>
      </c>
      <c r="B632" s="41" t="s">
        <v>77</v>
      </c>
    </row>
    <row r="633" spans="1:2" ht="15.75" thickBot="1">
      <c r="A633" s="49">
        <v>44254</v>
      </c>
      <c r="B633" s="41" t="s">
        <v>77</v>
      </c>
    </row>
    <row r="634" spans="1:2" ht="15.75" thickBot="1">
      <c r="A634" s="49">
        <v>44255</v>
      </c>
      <c r="B634" s="41" t="s">
        <v>77</v>
      </c>
    </row>
    <row r="635" spans="1:2" ht="15.75" thickBot="1">
      <c r="A635" s="50">
        <v>47150</v>
      </c>
      <c r="B635" s="41" t="s">
        <v>77</v>
      </c>
    </row>
    <row r="636" spans="1:2">
      <c r="A636" s="48"/>
    </row>
    <row r="637" spans="1:2" ht="15.75" thickBot="1">
      <c r="A637" s="48"/>
    </row>
    <row r="638" spans="1:2" ht="36.75" thickBot="1">
      <c r="A638" s="54" t="s">
        <v>103</v>
      </c>
      <c r="B638" s="55"/>
    </row>
    <row r="639" spans="1:2" ht="15.75" thickBot="1">
      <c r="A639" s="39" t="s">
        <v>16</v>
      </c>
      <c r="B639" s="39" t="s">
        <v>75</v>
      </c>
    </row>
    <row r="640" spans="1:2" ht="15.75" thickBot="1">
      <c r="A640" s="51">
        <v>43802</v>
      </c>
      <c r="B640" s="41" t="s">
        <v>77</v>
      </c>
    </row>
    <row r="641" spans="1:2" ht="15.75" thickBot="1">
      <c r="A641" s="51">
        <v>43804</v>
      </c>
      <c r="B641" s="41" t="s">
        <v>77</v>
      </c>
    </row>
    <row r="642" spans="1:2" ht="15.75" thickBot="1">
      <c r="A642" s="51">
        <v>43806</v>
      </c>
      <c r="B642" s="41" t="s">
        <v>77</v>
      </c>
    </row>
    <row r="643" spans="1:2" ht="15.75" thickBot="1">
      <c r="A643" s="51">
        <v>43808</v>
      </c>
      <c r="B643" s="41" t="s">
        <v>77</v>
      </c>
    </row>
    <row r="644" spans="1:2" ht="15" customHeight="1" thickBot="1">
      <c r="A644" s="51">
        <v>43810</v>
      </c>
      <c r="B644" s="41" t="s">
        <v>77</v>
      </c>
    </row>
    <row r="645" spans="1:2">
      <c r="A645" s="48"/>
    </row>
    <row r="646" spans="1:2">
      <c r="A646" s="48"/>
    </row>
    <row r="647" spans="1:2">
      <c r="A647" s="48"/>
    </row>
    <row r="648" spans="1:2" ht="15.75" thickBot="1">
      <c r="A648" s="48"/>
    </row>
    <row r="649" spans="1:2" ht="36.75" thickBot="1">
      <c r="A649" s="54" t="s">
        <v>104</v>
      </c>
      <c r="B649" s="55"/>
    </row>
    <row r="650" spans="1:2" ht="15.75" thickBot="1">
      <c r="A650" s="39" t="s">
        <v>16</v>
      </c>
      <c r="B650" s="39" t="s">
        <v>75</v>
      </c>
    </row>
    <row r="651" spans="1:2" ht="15.75" thickBot="1">
      <c r="A651" s="51">
        <v>43773</v>
      </c>
      <c r="B651" s="41" t="s">
        <v>77</v>
      </c>
    </row>
    <row r="652" spans="1:2" ht="15.75" thickBot="1">
      <c r="A652" s="51">
        <v>43776</v>
      </c>
      <c r="B652" s="41" t="s">
        <v>77</v>
      </c>
    </row>
    <row r="653" spans="1:2" ht="15.75" thickBot="1">
      <c r="A653" s="51">
        <v>43777</v>
      </c>
      <c r="B653" s="41" t="s">
        <v>77</v>
      </c>
    </row>
    <row r="654" spans="1:2" ht="15.75" thickBot="1">
      <c r="A654" s="51">
        <v>43780</v>
      </c>
      <c r="B654" s="41" t="s">
        <v>77</v>
      </c>
    </row>
    <row r="655" spans="1:2" ht="15.75" thickBot="1">
      <c r="A655" s="51">
        <v>43782</v>
      </c>
      <c r="B655" s="41" t="s">
        <v>77</v>
      </c>
    </row>
    <row r="656" spans="1:2" ht="15.75" thickBot="1">
      <c r="A656" s="51">
        <v>43784</v>
      </c>
      <c r="B656" s="41" t="s">
        <v>77</v>
      </c>
    </row>
    <row r="657" spans="1:2" ht="15.75" thickBot="1">
      <c r="A657" s="51">
        <v>43786</v>
      </c>
      <c r="B657" s="41" t="s">
        <v>77</v>
      </c>
    </row>
    <row r="658" spans="1:2" ht="15.75" thickBot="1">
      <c r="A658" s="51">
        <v>43790</v>
      </c>
      <c r="B658" s="41" t="s">
        <v>77</v>
      </c>
    </row>
    <row r="659" spans="1:2" ht="15.75" thickBot="1">
      <c r="A659" s="51">
        <v>43792</v>
      </c>
      <c r="B659" s="41" t="s">
        <v>77</v>
      </c>
    </row>
    <row r="660" spans="1:2" ht="15.75" thickBot="1">
      <c r="A660" s="51">
        <v>43794</v>
      </c>
      <c r="B660" s="41" t="s">
        <v>77</v>
      </c>
    </row>
    <row r="661" spans="1:2" ht="15.75" thickBot="1">
      <c r="A661" s="51">
        <v>43796</v>
      </c>
      <c r="B661" s="41" t="s">
        <v>77</v>
      </c>
    </row>
    <row r="662" spans="1:2" ht="15.75" thickBot="1">
      <c r="A662" s="51">
        <v>43799</v>
      </c>
      <c r="B662" s="41" t="s">
        <v>77</v>
      </c>
    </row>
    <row r="663" spans="1:2" ht="15" customHeight="1">
      <c r="A663" s="48"/>
    </row>
    <row r="664" spans="1:2">
      <c r="A664" s="48"/>
    </row>
    <row r="665" spans="1:2" ht="15.75" thickBot="1">
      <c r="A665" s="48"/>
    </row>
    <row r="666" spans="1:2" ht="36.75" thickBot="1">
      <c r="A666" s="54" t="s">
        <v>105</v>
      </c>
      <c r="B666" s="55"/>
    </row>
    <row r="667" spans="1:2" ht="15.75" thickBot="1">
      <c r="A667" s="39" t="s">
        <v>16</v>
      </c>
      <c r="B667" s="39" t="s">
        <v>75</v>
      </c>
    </row>
    <row r="668" spans="1:2" ht="15.75" thickBot="1">
      <c r="A668" s="51">
        <v>43740</v>
      </c>
      <c r="B668" s="41" t="s">
        <v>77</v>
      </c>
    </row>
    <row r="669" spans="1:2" ht="15.75" thickBot="1">
      <c r="A669" s="51">
        <v>43742</v>
      </c>
      <c r="B669" s="41" t="s">
        <v>77</v>
      </c>
    </row>
    <row r="670" spans="1:2" ht="15.75" thickBot="1">
      <c r="A670" s="51">
        <v>43744</v>
      </c>
      <c r="B670" s="41" t="s">
        <v>77</v>
      </c>
    </row>
    <row r="671" spans="1:2" ht="15.75" thickBot="1">
      <c r="A671" s="51">
        <v>43748</v>
      </c>
      <c r="B671" s="41" t="s">
        <v>77</v>
      </c>
    </row>
    <row r="672" spans="1:2" ht="15.75" thickBot="1">
      <c r="A672" s="51">
        <v>43750</v>
      </c>
      <c r="B672" s="41" t="s">
        <v>77</v>
      </c>
    </row>
    <row r="673" spans="1:2" ht="15.75" thickBot="1">
      <c r="A673" s="51">
        <v>43753</v>
      </c>
      <c r="B673" s="41" t="s">
        <v>77</v>
      </c>
    </row>
    <row r="674" spans="1:2" ht="15.75" thickBot="1">
      <c r="A674" s="51">
        <v>43755</v>
      </c>
      <c r="B674" s="41" t="s">
        <v>77</v>
      </c>
    </row>
    <row r="675" spans="1:2" ht="15.75" thickBot="1">
      <c r="A675" s="51">
        <v>43758</v>
      </c>
      <c r="B675" s="41" t="s">
        <v>77</v>
      </c>
    </row>
    <row r="676" spans="1:2" ht="15.75" thickBot="1">
      <c r="A676" s="51">
        <v>43759</v>
      </c>
      <c r="B676" s="41" t="s">
        <v>77</v>
      </c>
    </row>
    <row r="677" spans="1:2" ht="15.75" thickBot="1">
      <c r="A677" s="51">
        <v>43761</v>
      </c>
      <c r="B677" s="41" t="s">
        <v>77</v>
      </c>
    </row>
    <row r="678" spans="1:2" ht="15.75" thickBot="1">
      <c r="A678" s="51">
        <v>43764</v>
      </c>
      <c r="B678" s="41" t="s">
        <v>77</v>
      </c>
    </row>
    <row r="679" spans="1:2" ht="15.75" thickBot="1">
      <c r="A679" s="51">
        <v>43767</v>
      </c>
      <c r="B679" s="41" t="s">
        <v>77</v>
      </c>
    </row>
    <row r="680" spans="1:2" ht="15.75" thickBot="1">
      <c r="A680" s="51">
        <v>43768</v>
      </c>
      <c r="B680" s="41" t="s">
        <v>77</v>
      </c>
    </row>
    <row r="681" spans="1:2" ht="15.75" thickBot="1">
      <c r="A681" s="51">
        <v>43769</v>
      </c>
      <c r="B681" s="41" t="s">
        <v>77</v>
      </c>
    </row>
    <row r="682" spans="1:2">
      <c r="A682" s="48"/>
    </row>
    <row r="683" spans="1:2">
      <c r="A683" s="48"/>
    </row>
    <row r="684" spans="1:2" ht="15.75" thickBot="1">
      <c r="A684" s="48"/>
    </row>
    <row r="685" spans="1:2" ht="15" customHeight="1" thickBot="1">
      <c r="A685" s="54" t="s">
        <v>106</v>
      </c>
      <c r="B685" s="55"/>
    </row>
    <row r="686" spans="1:2" ht="15.75" thickBot="1">
      <c r="A686" s="39" t="s">
        <v>16</v>
      </c>
      <c r="B686" s="39" t="s">
        <v>75</v>
      </c>
    </row>
    <row r="687" spans="1:2" ht="15.75" thickBot="1">
      <c r="A687" s="51">
        <v>43710</v>
      </c>
      <c r="B687" s="41" t="s">
        <v>77</v>
      </c>
    </row>
    <row r="688" spans="1:2" ht="15.75" thickBot="1">
      <c r="A688" s="51">
        <v>43712</v>
      </c>
      <c r="B688" s="41" t="s">
        <v>77</v>
      </c>
    </row>
    <row r="689" spans="1:2" ht="15.75" thickBot="1">
      <c r="A689" s="51">
        <v>43714</v>
      </c>
      <c r="B689" s="41" t="s">
        <v>77</v>
      </c>
    </row>
    <row r="690" spans="1:2" ht="15.75" thickBot="1">
      <c r="A690" s="51">
        <v>43717</v>
      </c>
      <c r="B690" s="41" t="s">
        <v>77</v>
      </c>
    </row>
    <row r="691" spans="1:2" ht="15.75" thickBot="1">
      <c r="A691" s="51">
        <v>43719</v>
      </c>
      <c r="B691" s="41" t="s">
        <v>77</v>
      </c>
    </row>
    <row r="692" spans="1:2" ht="15.75" thickBot="1">
      <c r="A692" s="51">
        <v>43721</v>
      </c>
      <c r="B692" s="41" t="s">
        <v>77</v>
      </c>
    </row>
    <row r="693" spans="1:2" ht="15.75" thickBot="1">
      <c r="A693" s="51">
        <v>43725</v>
      </c>
      <c r="B693" s="41" t="s">
        <v>77</v>
      </c>
    </row>
    <row r="694" spans="1:2" ht="15.75" thickBot="1">
      <c r="A694" s="51">
        <v>43726</v>
      </c>
      <c r="B694" s="41" t="s">
        <v>77</v>
      </c>
    </row>
    <row r="695" spans="1:2" ht="15.75" thickBot="1">
      <c r="A695" s="51">
        <v>43728</v>
      </c>
      <c r="B695" s="41" t="s">
        <v>77</v>
      </c>
    </row>
    <row r="696" spans="1:2" ht="15.75" thickBot="1">
      <c r="A696" s="51">
        <v>43732</v>
      </c>
      <c r="B696" s="41" t="s">
        <v>77</v>
      </c>
    </row>
    <row r="697" spans="1:2" ht="15.75" thickBot="1">
      <c r="A697" s="51">
        <v>43734</v>
      </c>
      <c r="B697" s="41" t="s">
        <v>77</v>
      </c>
    </row>
    <row r="698" spans="1:2" ht="15.75" thickBot="1">
      <c r="A698" s="51">
        <v>43736</v>
      </c>
      <c r="B698" s="41" t="s">
        <v>77</v>
      </c>
    </row>
    <row r="699" spans="1:2" ht="15.75" thickBot="1">
      <c r="A699" s="51">
        <v>43738</v>
      </c>
      <c r="B699" s="41" t="s">
        <v>77</v>
      </c>
    </row>
    <row r="700" spans="1:2" ht="15.75" thickBot="1">
      <c r="A700" s="44"/>
    </row>
    <row r="701" spans="1:2" ht="15.75" thickBot="1">
      <c r="A701" s="44"/>
    </row>
    <row r="702" spans="1:2" ht="15.75" thickBot="1">
      <c r="A702" s="44"/>
    </row>
    <row r="703" spans="1:2" ht="30">
      <c r="A703" s="52" t="s">
        <v>107</v>
      </c>
    </row>
    <row r="704" spans="1:2" ht="15" customHeight="1">
      <c r="A704" s="48"/>
    </row>
    <row r="705" spans="1:2">
      <c r="A705" s="48"/>
    </row>
    <row r="706" spans="1:2" ht="15.75" thickBot="1">
      <c r="A706" s="48"/>
    </row>
    <row r="707" spans="1:2" ht="36.75" thickBot="1">
      <c r="A707" s="54" t="s">
        <v>108</v>
      </c>
      <c r="B707" s="55"/>
    </row>
    <row r="708" spans="1:2" ht="15.75" thickBot="1">
      <c r="A708" s="39" t="s">
        <v>16</v>
      </c>
      <c r="B708" s="39" t="s">
        <v>75</v>
      </c>
    </row>
    <row r="709" spans="1:2" ht="15.75" thickBot="1">
      <c r="A709" s="51">
        <v>43678</v>
      </c>
      <c r="B709" s="41" t="s">
        <v>77</v>
      </c>
    </row>
    <row r="710" spans="1:2" ht="15.75" thickBot="1">
      <c r="A710" s="51">
        <v>43679</v>
      </c>
      <c r="B710" s="41" t="s">
        <v>77</v>
      </c>
    </row>
    <row r="711" spans="1:2" ht="15.75" thickBot="1">
      <c r="A711" s="51">
        <v>43682</v>
      </c>
      <c r="B711" s="41" t="s">
        <v>77</v>
      </c>
    </row>
    <row r="712" spans="1:2" ht="15.75" thickBot="1">
      <c r="A712" s="51">
        <v>43684</v>
      </c>
      <c r="B712" s="41" t="s">
        <v>77</v>
      </c>
    </row>
    <row r="713" spans="1:2" ht="15.75" thickBot="1">
      <c r="A713" s="51">
        <v>43686</v>
      </c>
      <c r="B713" s="41" t="s">
        <v>77</v>
      </c>
    </row>
    <row r="714" spans="1:2" ht="15.75" thickBot="1">
      <c r="A714" s="51">
        <v>43689</v>
      </c>
      <c r="B714" s="41" t="s">
        <v>77</v>
      </c>
    </row>
    <row r="715" spans="1:2" ht="15.75" thickBot="1">
      <c r="A715" s="51">
        <v>43691</v>
      </c>
      <c r="B715" s="41" t="s">
        <v>77</v>
      </c>
    </row>
    <row r="716" spans="1:2" ht="15.75" thickBot="1">
      <c r="A716" s="51">
        <v>43693</v>
      </c>
      <c r="B716" s="41" t="s">
        <v>77</v>
      </c>
    </row>
    <row r="717" spans="1:2" ht="15.75" thickBot="1">
      <c r="A717" s="51">
        <v>43696</v>
      </c>
      <c r="B717" s="41" t="s">
        <v>77</v>
      </c>
    </row>
    <row r="718" spans="1:2" ht="15.75" thickBot="1">
      <c r="A718" s="51">
        <v>43698</v>
      </c>
      <c r="B718" s="41" t="s">
        <v>77</v>
      </c>
    </row>
    <row r="719" spans="1:2" ht="15.75" thickBot="1">
      <c r="A719" s="51">
        <v>43700</v>
      </c>
      <c r="B719" s="41" t="s">
        <v>77</v>
      </c>
    </row>
    <row r="720" spans="1:2" ht="15.75" thickBot="1">
      <c r="A720" s="51">
        <v>43703</v>
      </c>
      <c r="B720" s="41" t="s">
        <v>77</v>
      </c>
    </row>
    <row r="721" spans="1:2" ht="15.75" thickBot="1">
      <c r="A721" s="51">
        <v>43705</v>
      </c>
      <c r="B721" s="41" t="s">
        <v>77</v>
      </c>
    </row>
    <row r="722" spans="1:2" ht="15" customHeight="1" thickBot="1">
      <c r="A722" s="51">
        <v>43707</v>
      </c>
      <c r="B722" s="41" t="s">
        <v>77</v>
      </c>
    </row>
    <row r="723" spans="1:2">
      <c r="A723" s="48"/>
    </row>
    <row r="724" spans="1:2">
      <c r="A724" s="48"/>
    </row>
    <row r="725" spans="1:2" ht="15.75" thickBot="1">
      <c r="A725" s="48"/>
    </row>
    <row r="726" spans="1:2" ht="24.75" thickBot="1">
      <c r="A726" s="54" t="s">
        <v>109</v>
      </c>
      <c r="B726" s="55"/>
    </row>
    <row r="727" spans="1:2" ht="15.75" thickBot="1">
      <c r="A727" s="39" t="s">
        <v>16</v>
      </c>
      <c r="B727" s="39" t="s">
        <v>75</v>
      </c>
    </row>
    <row r="728" spans="1:2" ht="15.75" thickBot="1">
      <c r="A728" s="51">
        <v>43648</v>
      </c>
      <c r="B728" s="41" t="s">
        <v>77</v>
      </c>
    </row>
    <row r="729" spans="1:2" ht="15.75" thickBot="1">
      <c r="A729" s="51">
        <v>43649</v>
      </c>
      <c r="B729" s="41" t="s">
        <v>77</v>
      </c>
    </row>
    <row r="730" spans="1:2" ht="15.75" thickBot="1">
      <c r="A730" s="51">
        <v>43651</v>
      </c>
      <c r="B730" s="41" t="s">
        <v>77</v>
      </c>
    </row>
    <row r="731" spans="1:2" ht="15.75" thickBot="1">
      <c r="A731" s="51">
        <v>43654</v>
      </c>
      <c r="B731" s="41" t="s">
        <v>77</v>
      </c>
    </row>
    <row r="732" spans="1:2" ht="15.75" thickBot="1">
      <c r="A732" s="51">
        <v>43656</v>
      </c>
      <c r="B732" s="41" t="s">
        <v>77</v>
      </c>
    </row>
    <row r="733" spans="1:2" ht="15.75" thickBot="1">
      <c r="A733" s="51">
        <v>43658</v>
      </c>
      <c r="B733" s="41" t="s">
        <v>77</v>
      </c>
    </row>
    <row r="734" spans="1:2" ht="15.75" thickBot="1">
      <c r="A734" s="51">
        <v>43661</v>
      </c>
      <c r="B734" s="41" t="s">
        <v>77</v>
      </c>
    </row>
    <row r="735" spans="1:2" ht="15.75" thickBot="1">
      <c r="A735" s="51">
        <v>43663</v>
      </c>
      <c r="B735" s="41" t="s">
        <v>77</v>
      </c>
    </row>
    <row r="736" spans="1:2" ht="15.75" thickBot="1">
      <c r="A736" s="51">
        <v>43665</v>
      </c>
      <c r="B736" s="41" t="s">
        <v>77</v>
      </c>
    </row>
    <row r="737" spans="1:2" ht="15.75" thickBot="1">
      <c r="A737" s="51">
        <v>43668</v>
      </c>
      <c r="B737" s="41" t="s">
        <v>77</v>
      </c>
    </row>
    <row r="738" spans="1:2" ht="15.75" thickBot="1">
      <c r="A738" s="51">
        <v>43670</v>
      </c>
      <c r="B738" s="41" t="s">
        <v>77</v>
      </c>
    </row>
    <row r="739" spans="1:2" ht="15" customHeight="1" thickBot="1">
      <c r="A739" s="51">
        <v>43672</v>
      </c>
      <c r="B739" s="41" t="s">
        <v>77</v>
      </c>
    </row>
    <row r="740" spans="1:2" ht="15.75" thickBot="1">
      <c r="A740" s="51">
        <v>43675</v>
      </c>
      <c r="B740" s="41" t="s">
        <v>77</v>
      </c>
    </row>
    <row r="741" spans="1:2">
      <c r="A741" s="48"/>
    </row>
    <row r="742" spans="1:2">
      <c r="A742" s="48"/>
    </row>
    <row r="743" spans="1:2" ht="15.75" thickBot="1">
      <c r="A743" s="48"/>
    </row>
    <row r="744" spans="1:2" ht="36.75" thickBot="1">
      <c r="A744" s="54" t="s">
        <v>110</v>
      </c>
      <c r="B744" s="55"/>
    </row>
    <row r="745" spans="1:2" ht="15.75" thickBot="1">
      <c r="A745" s="39" t="s">
        <v>16</v>
      </c>
      <c r="B745" s="39" t="s">
        <v>75</v>
      </c>
    </row>
    <row r="746" spans="1:2" ht="15.75" thickBot="1">
      <c r="A746" s="51">
        <v>43619</v>
      </c>
      <c r="B746" s="41" t="s">
        <v>77</v>
      </c>
    </row>
    <row r="747" spans="1:2" ht="15.75" thickBot="1">
      <c r="A747" s="51">
        <v>43621</v>
      </c>
      <c r="B747" s="41" t="s">
        <v>77</v>
      </c>
    </row>
    <row r="748" spans="1:2" ht="15.75" thickBot="1">
      <c r="A748" s="51">
        <v>43623</v>
      </c>
      <c r="B748" s="41" t="s">
        <v>77</v>
      </c>
    </row>
    <row r="749" spans="1:2" ht="15.75" thickBot="1">
      <c r="A749" s="51">
        <v>43626</v>
      </c>
      <c r="B749" s="41" t="s">
        <v>77</v>
      </c>
    </row>
    <row r="750" spans="1:2" ht="15.75" thickBot="1">
      <c r="A750" s="51">
        <v>43628</v>
      </c>
      <c r="B750" s="41" t="s">
        <v>77</v>
      </c>
    </row>
    <row r="751" spans="1:2" ht="15.75" thickBot="1">
      <c r="A751" s="51">
        <v>43630</v>
      </c>
      <c r="B751" s="41" t="s">
        <v>77</v>
      </c>
    </row>
    <row r="752" spans="1:2" ht="15" customHeight="1" thickBot="1">
      <c r="A752" s="51">
        <v>43633</v>
      </c>
      <c r="B752" s="41" t="s">
        <v>77</v>
      </c>
    </row>
    <row r="753" spans="1:2" ht="15.75" thickBot="1">
      <c r="A753" s="51">
        <v>43635</v>
      </c>
      <c r="B753" s="41" t="s">
        <v>77</v>
      </c>
    </row>
    <row r="754" spans="1:2" ht="15.75" thickBot="1">
      <c r="A754" s="51">
        <v>43637</v>
      </c>
      <c r="B754" s="41" t="s">
        <v>77</v>
      </c>
    </row>
    <row r="755" spans="1:2" ht="15.75" thickBot="1">
      <c r="A755" s="51">
        <v>43640</v>
      </c>
      <c r="B755" s="41" t="s">
        <v>77</v>
      </c>
    </row>
    <row r="756" spans="1:2" ht="15.75" thickBot="1">
      <c r="A756" s="51">
        <v>43642</v>
      </c>
      <c r="B756" s="41" t="s">
        <v>77</v>
      </c>
    </row>
    <row r="757" spans="1:2" ht="15.75" thickBot="1">
      <c r="A757" s="51">
        <v>43644</v>
      </c>
      <c r="B757" s="41" t="s">
        <v>77</v>
      </c>
    </row>
    <row r="758" spans="1:2">
      <c r="A758" s="48"/>
    </row>
    <row r="759" spans="1:2">
      <c r="A759" s="48"/>
    </row>
    <row r="760" spans="1:2" ht="15.75" thickBot="1">
      <c r="A760" s="48"/>
    </row>
    <row r="761" spans="1:2" ht="24.75" thickBot="1">
      <c r="A761" s="54" t="s">
        <v>111</v>
      </c>
      <c r="B761" s="55"/>
    </row>
    <row r="762" spans="1:2" ht="15.75" thickBot="1">
      <c r="A762" s="39" t="s">
        <v>16</v>
      </c>
      <c r="B762" s="39" t="s">
        <v>75</v>
      </c>
    </row>
    <row r="763" spans="1:2" ht="15.75" thickBot="1">
      <c r="A763" s="51">
        <v>43607</v>
      </c>
      <c r="B763" s="41" t="s">
        <v>77</v>
      </c>
    </row>
    <row r="764" spans="1:2" ht="15.75" thickBot="1">
      <c r="A764" s="51">
        <v>43609</v>
      </c>
      <c r="B764" s="41" t="s">
        <v>77</v>
      </c>
    </row>
    <row r="765" spans="1:2" ht="15.75" thickBot="1">
      <c r="A765" s="51">
        <v>43613</v>
      </c>
      <c r="B765" s="41" t="s">
        <v>77</v>
      </c>
    </row>
    <row r="766" spans="1:2" ht="15.75" thickBot="1">
      <c r="A766" s="51">
        <v>43614</v>
      </c>
      <c r="B766" s="41" t="s">
        <v>77</v>
      </c>
    </row>
    <row r="767" spans="1:2" ht="15.75" thickBot="1">
      <c r="A767" s="51">
        <v>43616</v>
      </c>
      <c r="B767" s="41" t="s">
        <v>77</v>
      </c>
    </row>
    <row r="768" spans="1:2" ht="15.75" thickBot="1">
      <c r="A768" s="44"/>
    </row>
    <row r="769" spans="1:2" ht="15.75" thickBot="1">
      <c r="A769" s="44"/>
    </row>
    <row r="770" spans="1:2" ht="15.75" thickBot="1">
      <c r="A770" s="44"/>
    </row>
    <row r="771" spans="1:2" ht="15.75" thickBot="1">
      <c r="A771" s="44"/>
    </row>
    <row r="772" spans="1:2" ht="36.75" thickBot="1">
      <c r="A772" s="53" t="s">
        <v>112</v>
      </c>
    </row>
    <row r="773" spans="1:2" ht="15.75" thickBot="1">
      <c r="A773" s="48"/>
    </row>
    <row r="774" spans="1:2" ht="24.75" thickBot="1">
      <c r="A774" s="54" t="s">
        <v>113</v>
      </c>
      <c r="B774" s="55"/>
    </row>
    <row r="775" spans="1:2" ht="15.75" thickBot="1">
      <c r="A775" s="39" t="s">
        <v>16</v>
      </c>
      <c r="B775" s="39" t="s">
        <v>75</v>
      </c>
    </row>
    <row r="776" spans="1:2" ht="15.75" thickBot="1">
      <c r="A776" s="49">
        <v>44507</v>
      </c>
      <c r="B776" s="41" t="s">
        <v>77</v>
      </c>
    </row>
    <row r="777" spans="1:2" ht="15.75" thickBot="1">
      <c r="A777" s="49">
        <v>44508</v>
      </c>
      <c r="B777" s="41" t="s">
        <v>77</v>
      </c>
    </row>
    <row r="778" spans="1:2" ht="15.75" thickBot="1">
      <c r="A778" s="49">
        <v>44509</v>
      </c>
      <c r="B778" s="41" t="s">
        <v>77</v>
      </c>
    </row>
    <row r="779" spans="1:2" ht="15.75" thickBot="1">
      <c r="A779" s="49">
        <v>44510</v>
      </c>
      <c r="B779" s="41" t="s">
        <v>77</v>
      </c>
    </row>
    <row r="780" spans="1:2" ht="15" customHeight="1" thickBot="1">
      <c r="A780" s="49">
        <v>44511</v>
      </c>
      <c r="B780" s="41" t="s">
        <v>77</v>
      </c>
    </row>
    <row r="781" spans="1:2" ht="15.75" thickBot="1">
      <c r="A781" s="49">
        <v>44512</v>
      </c>
      <c r="B781" s="41" t="s">
        <v>77</v>
      </c>
    </row>
    <row r="782" spans="1:2" ht="15.75" thickBot="1">
      <c r="A782" s="49">
        <v>44513</v>
      </c>
      <c r="B782" s="41" t="s">
        <v>77</v>
      </c>
    </row>
    <row r="783" spans="1:2" ht="15.75" thickBot="1">
      <c r="A783" s="49">
        <v>44514</v>
      </c>
      <c r="B783" s="41" t="s">
        <v>77</v>
      </c>
    </row>
    <row r="784" spans="1:2" ht="15.75" thickBot="1">
      <c r="A784" s="49">
        <v>44515</v>
      </c>
      <c r="B784" s="41" t="s">
        <v>77</v>
      </c>
    </row>
    <row r="785" spans="1:2" ht="15.75" thickBot="1">
      <c r="A785" s="49">
        <v>44516</v>
      </c>
      <c r="B785" s="41" t="s">
        <v>77</v>
      </c>
    </row>
    <row r="786" spans="1:2" ht="15.75" thickBot="1">
      <c r="A786" s="49">
        <v>44517</v>
      </c>
      <c r="B786" s="41" t="s">
        <v>77</v>
      </c>
    </row>
    <row r="787" spans="1:2" ht="15.75" thickBot="1">
      <c r="A787" s="49">
        <v>44518</v>
      </c>
      <c r="B787" s="41" t="s">
        <v>77</v>
      </c>
    </row>
    <row r="788" spans="1:2" ht="15.75" thickBot="1">
      <c r="A788" s="49">
        <v>44519</v>
      </c>
      <c r="B788" s="41" t="s">
        <v>77</v>
      </c>
    </row>
    <row r="789" spans="1:2" ht="15.75" thickBot="1">
      <c r="A789" s="49">
        <v>44520</v>
      </c>
      <c r="B789" s="41" t="s">
        <v>77</v>
      </c>
    </row>
    <row r="790" spans="1:2" ht="15.75" thickBot="1">
      <c r="A790" s="49">
        <v>44521</v>
      </c>
      <c r="B790" s="41" t="s">
        <v>77</v>
      </c>
    </row>
    <row r="791" spans="1:2" ht="15.75" thickBot="1">
      <c r="A791" s="49">
        <v>44522</v>
      </c>
      <c r="B791" s="41" t="s">
        <v>77</v>
      </c>
    </row>
    <row r="792" spans="1:2" ht="15.75" thickBot="1">
      <c r="A792" s="49">
        <v>44523</v>
      </c>
      <c r="B792" s="41" t="s">
        <v>77</v>
      </c>
    </row>
    <row r="793" spans="1:2" ht="15.75" thickBot="1">
      <c r="A793" s="49">
        <v>44524</v>
      </c>
      <c r="B793" s="41" t="s">
        <v>77</v>
      </c>
    </row>
    <row r="794" spans="1:2" ht="15.75" thickBot="1">
      <c r="A794" s="49">
        <v>44525</v>
      </c>
      <c r="B794" s="41" t="s">
        <v>77</v>
      </c>
    </row>
    <row r="795" spans="1:2" ht="15.75" thickBot="1">
      <c r="A795" s="49">
        <v>44526</v>
      </c>
      <c r="B795" s="41" t="s">
        <v>77</v>
      </c>
    </row>
    <row r="796" spans="1:2" ht="15.75" thickBot="1">
      <c r="A796" s="49">
        <v>44527</v>
      </c>
      <c r="B796" s="41" t="s">
        <v>77</v>
      </c>
    </row>
    <row r="797" spans="1:2" ht="15.75" thickBot="1">
      <c r="A797" s="49">
        <v>44528</v>
      </c>
      <c r="B797" s="41" t="s">
        <v>77</v>
      </c>
    </row>
    <row r="798" spans="1:2" ht="15.75" thickBot="1">
      <c r="A798" s="49">
        <v>44529</v>
      </c>
      <c r="B798" s="41" t="s">
        <v>77</v>
      </c>
    </row>
    <row r="799" spans="1:2" ht="15.75" thickBot="1">
      <c r="A799" s="49">
        <v>44530</v>
      </c>
      <c r="B799" s="41" t="s">
        <v>77</v>
      </c>
    </row>
    <row r="800" spans="1:2">
      <c r="A800" s="48"/>
    </row>
    <row r="801" spans="1:2" ht="15.75" thickBot="1">
      <c r="A801" s="48"/>
    </row>
    <row r="802" spans="1:2" ht="24.75" thickBot="1">
      <c r="A802" s="54" t="s">
        <v>114</v>
      </c>
      <c r="B802" s="55"/>
    </row>
    <row r="803" spans="1:2" ht="15.75" thickBot="1">
      <c r="A803" s="39" t="s">
        <v>16</v>
      </c>
      <c r="B803" s="39" t="s">
        <v>75</v>
      </c>
    </row>
    <row r="804" spans="1:2" ht="15.75" thickBot="1">
      <c r="A804" s="49">
        <v>44531</v>
      </c>
      <c r="B804" s="41" t="s">
        <v>77</v>
      </c>
    </row>
    <row r="805" spans="1:2" ht="15.75" thickBot="1">
      <c r="A805" s="49">
        <v>44532</v>
      </c>
      <c r="B805" s="41" t="s">
        <v>77</v>
      </c>
    </row>
    <row r="806" spans="1:2" ht="15.75" thickBot="1">
      <c r="A806" s="49">
        <v>44533</v>
      </c>
      <c r="B806" s="41" t="s">
        <v>77</v>
      </c>
    </row>
    <row r="807" spans="1:2" ht="15.75" thickBot="1">
      <c r="A807" s="49">
        <v>44534</v>
      </c>
      <c r="B807" s="41" t="s">
        <v>77</v>
      </c>
    </row>
    <row r="808" spans="1:2" ht="15.75" thickBot="1">
      <c r="A808" s="49">
        <v>44535</v>
      </c>
      <c r="B808" s="41" t="s">
        <v>77</v>
      </c>
    </row>
    <row r="809" spans="1:2" ht="15.75" thickBot="1">
      <c r="A809" s="49">
        <v>44536</v>
      </c>
      <c r="B809" s="41" t="s">
        <v>77</v>
      </c>
    </row>
    <row r="810" spans="1:2" ht="15.75" thickBot="1">
      <c r="A810" s="49">
        <v>44537</v>
      </c>
      <c r="B810" s="41" t="s">
        <v>77</v>
      </c>
    </row>
    <row r="811" spans="1:2" ht="15.75" thickBot="1">
      <c r="A811" s="49">
        <v>44538</v>
      </c>
      <c r="B811" s="41" t="s">
        <v>77</v>
      </c>
    </row>
    <row r="812" spans="1:2" ht="15.75" thickBot="1">
      <c r="A812" s="49">
        <v>44539</v>
      </c>
      <c r="B812" s="41" t="s">
        <v>77</v>
      </c>
    </row>
    <row r="813" spans="1:2" ht="15" customHeight="1" thickBot="1">
      <c r="A813" s="49">
        <v>44540</v>
      </c>
      <c r="B813" s="41" t="s">
        <v>77</v>
      </c>
    </row>
    <row r="814" spans="1:2" ht="15.75" thickBot="1">
      <c r="A814" s="49">
        <v>44541</v>
      </c>
      <c r="B814" s="41" t="s">
        <v>77</v>
      </c>
    </row>
    <row r="815" spans="1:2" ht="15.75" thickBot="1">
      <c r="A815" s="49">
        <v>44542</v>
      </c>
      <c r="B815" s="41" t="s">
        <v>77</v>
      </c>
    </row>
    <row r="816" spans="1:2" ht="15.75" thickBot="1">
      <c r="A816" s="49">
        <v>44543</v>
      </c>
      <c r="B816" s="41" t="s">
        <v>77</v>
      </c>
    </row>
    <row r="817" spans="1:2" ht="15.75" thickBot="1">
      <c r="A817" s="49">
        <v>44544</v>
      </c>
      <c r="B817" s="41" t="s">
        <v>77</v>
      </c>
    </row>
    <row r="818" spans="1:2" ht="15.75" thickBot="1">
      <c r="A818" s="49">
        <v>44545</v>
      </c>
      <c r="B818" s="41" t="s">
        <v>77</v>
      </c>
    </row>
    <row r="819" spans="1:2" ht="15.75" thickBot="1">
      <c r="A819" s="49">
        <v>44546</v>
      </c>
      <c r="B819" s="41" t="s">
        <v>77</v>
      </c>
    </row>
    <row r="820" spans="1:2" ht="15.75" thickBot="1">
      <c r="A820" s="49">
        <v>44547</v>
      </c>
      <c r="B820" s="41" t="s">
        <v>77</v>
      </c>
    </row>
    <row r="821" spans="1:2" ht="15.75" thickBot="1">
      <c r="A821" s="49">
        <v>44548</v>
      </c>
      <c r="B821" s="41" t="s">
        <v>77</v>
      </c>
    </row>
    <row r="822" spans="1:2" ht="15.75" thickBot="1">
      <c r="A822" s="49">
        <v>44549</v>
      </c>
      <c r="B822" s="41" t="s">
        <v>77</v>
      </c>
    </row>
    <row r="823" spans="1:2" ht="15.75" thickBot="1">
      <c r="A823" s="49">
        <v>44550</v>
      </c>
      <c r="B823" s="41" t="s">
        <v>77</v>
      </c>
    </row>
    <row r="824" spans="1:2" ht="15.75" thickBot="1">
      <c r="A824" s="49">
        <v>44551</v>
      </c>
      <c r="B824" s="41" t="s">
        <v>77</v>
      </c>
    </row>
    <row r="825" spans="1:2" ht="15.75" thickBot="1">
      <c r="A825" s="49">
        <v>44552</v>
      </c>
      <c r="B825" s="41" t="s">
        <v>77</v>
      </c>
    </row>
    <row r="826" spans="1:2" ht="15.75" thickBot="1">
      <c r="A826" s="49">
        <v>44553</v>
      </c>
      <c r="B826" s="41" t="s">
        <v>77</v>
      </c>
    </row>
    <row r="827" spans="1:2" ht="15.75" thickBot="1">
      <c r="A827" s="49">
        <v>44554</v>
      </c>
      <c r="B827" s="41" t="s">
        <v>77</v>
      </c>
    </row>
    <row r="828" spans="1:2" ht="15.75" thickBot="1">
      <c r="A828" s="49">
        <v>44555</v>
      </c>
      <c r="B828" s="41" t="s">
        <v>77</v>
      </c>
    </row>
    <row r="829" spans="1:2" ht="15.75" thickBot="1">
      <c r="A829" s="49">
        <v>44556</v>
      </c>
      <c r="B829" s="41" t="s">
        <v>77</v>
      </c>
    </row>
    <row r="830" spans="1:2" ht="15.75" thickBot="1">
      <c r="A830" s="49">
        <v>44557</v>
      </c>
      <c r="B830" s="41" t="s">
        <v>77</v>
      </c>
    </row>
    <row r="831" spans="1:2" ht="15.75" thickBot="1">
      <c r="A831" s="49">
        <v>44558</v>
      </c>
      <c r="B831" s="41" t="s">
        <v>77</v>
      </c>
    </row>
    <row r="832" spans="1:2" ht="15.75" thickBot="1">
      <c r="A832" s="49">
        <v>44560</v>
      </c>
      <c r="B832" s="41" t="s">
        <v>77</v>
      </c>
    </row>
    <row r="833" spans="1:2" ht="15.75" thickBot="1">
      <c r="A833" s="49">
        <v>44561</v>
      </c>
      <c r="B833" s="41" t="s">
        <v>77</v>
      </c>
    </row>
    <row r="834" spans="1:2" ht="15.75" thickBot="1">
      <c r="A834" s="48"/>
    </row>
    <row r="835" spans="1:2" ht="24.75" thickBot="1">
      <c r="A835" s="54" t="s">
        <v>115</v>
      </c>
      <c r="B835" s="55"/>
    </row>
    <row r="836" spans="1:2" ht="15.75" thickBot="1">
      <c r="A836" s="39" t="s">
        <v>16</v>
      </c>
      <c r="B836" s="39" t="s">
        <v>75</v>
      </c>
    </row>
    <row r="837" spans="1:2" ht="15.75" thickBot="1">
      <c r="A837" s="49">
        <v>44197</v>
      </c>
      <c r="B837" s="41" t="s">
        <v>77</v>
      </c>
    </row>
    <row r="838" spans="1:2" ht="15.75" thickBot="1">
      <c r="A838" s="49">
        <v>44198</v>
      </c>
      <c r="B838" s="41" t="s">
        <v>77</v>
      </c>
    </row>
    <row r="839" spans="1:2" ht="15.75" thickBot="1">
      <c r="A839" s="49">
        <v>44199</v>
      </c>
      <c r="B839" s="41" t="s">
        <v>77</v>
      </c>
    </row>
    <row r="840" spans="1:2" ht="15.75" thickBot="1">
      <c r="A840" s="49">
        <v>44200</v>
      </c>
      <c r="B840" s="41" t="s">
        <v>77</v>
      </c>
    </row>
    <row r="841" spans="1:2" ht="15.75" thickBot="1">
      <c r="A841" s="49">
        <v>44201</v>
      </c>
      <c r="B841" s="41" t="s">
        <v>77</v>
      </c>
    </row>
    <row r="842" spans="1:2" ht="15.75" thickBot="1">
      <c r="A842" s="49">
        <v>44202</v>
      </c>
      <c r="B842" s="41" t="s">
        <v>77</v>
      </c>
    </row>
    <row r="843" spans="1:2" ht="15.75" thickBot="1">
      <c r="A843" s="49">
        <v>44203</v>
      </c>
      <c r="B843" s="41" t="s">
        <v>77</v>
      </c>
    </row>
    <row r="844" spans="1:2" ht="15.75" thickBot="1">
      <c r="A844" s="49">
        <v>44204</v>
      </c>
      <c r="B844" s="41" t="s">
        <v>77</v>
      </c>
    </row>
    <row r="845" spans="1:2" ht="15.75" thickBot="1">
      <c r="A845" s="49">
        <v>44205</v>
      </c>
      <c r="B845" s="41" t="s">
        <v>77</v>
      </c>
    </row>
    <row r="846" spans="1:2" ht="15.75" thickBot="1">
      <c r="A846" s="49">
        <v>44206</v>
      </c>
      <c r="B846" s="41" t="s">
        <v>77</v>
      </c>
    </row>
    <row r="847" spans="1:2" ht="15.75" thickBot="1">
      <c r="A847" s="49">
        <v>44207</v>
      </c>
      <c r="B847" s="41" t="s">
        <v>77</v>
      </c>
    </row>
    <row r="848" spans="1:2" ht="15" customHeight="1" thickBot="1">
      <c r="A848" s="49">
        <v>44208</v>
      </c>
      <c r="B848" s="41" t="s">
        <v>77</v>
      </c>
    </row>
    <row r="849" spans="1:2" ht="15.75" thickBot="1">
      <c r="A849" s="49">
        <v>44209</v>
      </c>
      <c r="B849" s="41" t="s">
        <v>77</v>
      </c>
    </row>
    <row r="850" spans="1:2" ht="15.75" thickBot="1">
      <c r="A850" s="49">
        <v>44210</v>
      </c>
      <c r="B850" s="41" t="s">
        <v>77</v>
      </c>
    </row>
    <row r="851" spans="1:2" ht="15.75" thickBot="1">
      <c r="A851" s="49">
        <v>44211</v>
      </c>
      <c r="B851" s="41" t="s">
        <v>77</v>
      </c>
    </row>
    <row r="852" spans="1:2" ht="15.75" thickBot="1">
      <c r="A852" s="49">
        <v>44212</v>
      </c>
      <c r="B852" s="41" t="s">
        <v>77</v>
      </c>
    </row>
    <row r="853" spans="1:2" ht="15.75" thickBot="1">
      <c r="A853" s="49">
        <v>44213</v>
      </c>
      <c r="B853" s="41" t="s">
        <v>77</v>
      </c>
    </row>
    <row r="854" spans="1:2" ht="15.75" thickBot="1">
      <c r="A854" s="49">
        <v>44214</v>
      </c>
      <c r="B854" s="41" t="s">
        <v>77</v>
      </c>
    </row>
    <row r="855" spans="1:2" ht="15.75" thickBot="1">
      <c r="A855" s="49">
        <v>44215</v>
      </c>
      <c r="B855" s="41" t="s">
        <v>77</v>
      </c>
    </row>
    <row r="856" spans="1:2" ht="15.75" thickBot="1">
      <c r="A856" s="49">
        <v>44216</v>
      </c>
      <c r="B856" s="41" t="s">
        <v>77</v>
      </c>
    </row>
    <row r="857" spans="1:2" ht="15.75" thickBot="1">
      <c r="A857" s="49">
        <v>44217</v>
      </c>
      <c r="B857" s="41" t="s">
        <v>77</v>
      </c>
    </row>
    <row r="858" spans="1:2" ht="15.75" thickBot="1">
      <c r="A858" s="49">
        <v>44218</v>
      </c>
      <c r="B858" s="41" t="s">
        <v>77</v>
      </c>
    </row>
    <row r="859" spans="1:2" ht="15.75" thickBot="1">
      <c r="A859" s="49">
        <v>44219</v>
      </c>
      <c r="B859" s="41" t="s">
        <v>77</v>
      </c>
    </row>
    <row r="860" spans="1:2" ht="15.75" thickBot="1">
      <c r="A860" s="49">
        <v>44220</v>
      </c>
      <c r="B860" s="41" t="s">
        <v>77</v>
      </c>
    </row>
    <row r="861" spans="1:2" ht="15.75" thickBot="1">
      <c r="A861" s="49">
        <v>44221</v>
      </c>
      <c r="B861" s="41" t="s">
        <v>77</v>
      </c>
    </row>
    <row r="862" spans="1:2" ht="15.75" thickBot="1">
      <c r="A862" s="49">
        <v>44222</v>
      </c>
      <c r="B862" s="41" t="s">
        <v>77</v>
      </c>
    </row>
    <row r="863" spans="1:2" ht="15.75" thickBot="1">
      <c r="A863" s="49">
        <v>44223</v>
      </c>
      <c r="B863" s="41" t="s">
        <v>77</v>
      </c>
    </row>
    <row r="864" spans="1:2" ht="15.75" thickBot="1">
      <c r="A864" s="49">
        <v>44224</v>
      </c>
      <c r="B864" s="41" t="s">
        <v>77</v>
      </c>
    </row>
    <row r="865" spans="1:2" ht="15.75" thickBot="1">
      <c r="A865" s="49">
        <v>44225</v>
      </c>
      <c r="B865" s="41" t="s">
        <v>77</v>
      </c>
    </row>
    <row r="866" spans="1:2" ht="15.75" thickBot="1">
      <c r="A866" s="49">
        <v>44226</v>
      </c>
      <c r="B866" s="41" t="s">
        <v>77</v>
      </c>
    </row>
    <row r="867" spans="1:2" ht="15.75" thickBot="1">
      <c r="A867" s="49">
        <v>44227</v>
      </c>
      <c r="B867" s="41" t="s">
        <v>77</v>
      </c>
    </row>
    <row r="868" spans="1:2">
      <c r="A868" s="48"/>
    </row>
    <row r="869" spans="1:2" ht="15.75" thickBot="1">
      <c r="A869" s="48"/>
    </row>
    <row r="870" spans="1:2" ht="24.75" thickBot="1">
      <c r="A870" s="54" t="s">
        <v>116</v>
      </c>
      <c r="B870" s="55"/>
    </row>
    <row r="871" spans="1:2" ht="15.75" thickBot="1">
      <c r="A871" s="39" t="s">
        <v>16</v>
      </c>
      <c r="B871" s="39" t="s">
        <v>75</v>
      </c>
    </row>
    <row r="872" spans="1:2" ht="15.75" thickBot="1">
      <c r="A872" s="49">
        <v>44228</v>
      </c>
      <c r="B872" s="41" t="s">
        <v>77</v>
      </c>
    </row>
    <row r="873" spans="1:2" ht="15.75" thickBot="1">
      <c r="A873" s="49">
        <v>44229</v>
      </c>
      <c r="B873" s="41" t="s">
        <v>77</v>
      </c>
    </row>
    <row r="874" spans="1:2" ht="15.75" thickBot="1">
      <c r="A874" s="49">
        <v>44230</v>
      </c>
      <c r="B874" s="41" t="s">
        <v>77</v>
      </c>
    </row>
    <row r="875" spans="1:2" ht="15.75" thickBot="1">
      <c r="A875" s="49">
        <v>44231</v>
      </c>
      <c r="B875" s="41" t="s">
        <v>77</v>
      </c>
    </row>
    <row r="876" spans="1:2" ht="15.75" thickBot="1">
      <c r="A876" s="49">
        <v>44232</v>
      </c>
      <c r="B876" s="41" t="s">
        <v>77</v>
      </c>
    </row>
    <row r="877" spans="1:2" ht="15.75" thickBot="1">
      <c r="A877" s="49">
        <v>44233</v>
      </c>
      <c r="B877" s="41" t="s">
        <v>77</v>
      </c>
    </row>
    <row r="878" spans="1:2" ht="15.75" thickBot="1">
      <c r="A878" s="49">
        <v>44234</v>
      </c>
      <c r="B878" s="41" t="s">
        <v>77</v>
      </c>
    </row>
    <row r="879" spans="1:2" ht="15.75" thickBot="1">
      <c r="A879" s="49">
        <v>44235</v>
      </c>
      <c r="B879" s="41" t="s">
        <v>77</v>
      </c>
    </row>
    <row r="880" spans="1:2" ht="15.75" thickBot="1">
      <c r="A880" s="49">
        <v>44236</v>
      </c>
      <c r="B880" s="41" t="s">
        <v>77</v>
      </c>
    </row>
    <row r="881" spans="1:2" ht="15.75" thickBot="1">
      <c r="A881" s="49">
        <v>44237</v>
      </c>
      <c r="B881" s="41" t="s">
        <v>77</v>
      </c>
    </row>
    <row r="882" spans="1:2" ht="15.75" thickBot="1">
      <c r="A882" s="49">
        <v>44238</v>
      </c>
      <c r="B882" s="41" t="s">
        <v>77</v>
      </c>
    </row>
    <row r="883" spans="1:2" ht="15.75" thickBot="1">
      <c r="A883" s="49">
        <v>44239</v>
      </c>
      <c r="B883" s="41" t="s">
        <v>77</v>
      </c>
    </row>
    <row r="884" spans="1:2" ht="15.75" thickBot="1">
      <c r="A884" s="49">
        <v>44240</v>
      </c>
      <c r="B884" s="41" t="s">
        <v>77</v>
      </c>
    </row>
    <row r="885" spans="1:2" ht="15.75" thickBot="1">
      <c r="A885" s="49">
        <v>44241</v>
      </c>
      <c r="B885" s="41" t="s">
        <v>77</v>
      </c>
    </row>
    <row r="886" spans="1:2" ht="15.75" thickBot="1">
      <c r="A886" s="49">
        <v>44242</v>
      </c>
      <c r="B886" s="41" t="s">
        <v>77</v>
      </c>
    </row>
    <row r="887" spans="1:2" ht="15.75" thickBot="1">
      <c r="A887" s="49">
        <v>44243</v>
      </c>
      <c r="B887" s="41" t="s">
        <v>77</v>
      </c>
    </row>
    <row r="888" spans="1:2" ht="15.75" thickBot="1">
      <c r="A888" s="49">
        <v>44244</v>
      </c>
      <c r="B888" s="41" t="s">
        <v>77</v>
      </c>
    </row>
    <row r="889" spans="1:2" ht="15.75" thickBot="1">
      <c r="A889" s="49">
        <v>44245</v>
      </c>
      <c r="B889" s="41" t="s">
        <v>77</v>
      </c>
    </row>
    <row r="890" spans="1:2" ht="15.75" thickBot="1">
      <c r="A890" s="49">
        <v>44246</v>
      </c>
      <c r="B890" s="41" t="s">
        <v>77</v>
      </c>
    </row>
    <row r="891" spans="1:2" ht="15.75" thickBot="1">
      <c r="A891" s="49">
        <v>44247</v>
      </c>
      <c r="B891" s="41" t="s">
        <v>77</v>
      </c>
    </row>
    <row r="892" spans="1:2" ht="15.75" thickBot="1">
      <c r="A892" s="49">
        <v>44248</v>
      </c>
      <c r="B892" s="41" t="s">
        <v>77</v>
      </c>
    </row>
    <row r="893" spans="1:2" ht="15.75" thickBot="1">
      <c r="A893" s="49">
        <v>44249</v>
      </c>
      <c r="B893" s="41" t="s">
        <v>77</v>
      </c>
    </row>
    <row r="894" spans="1:2" ht="15.75" thickBot="1">
      <c r="A894" s="49">
        <v>44250</v>
      </c>
      <c r="B894" s="41" t="s">
        <v>77</v>
      </c>
    </row>
    <row r="895" spans="1:2" ht="15.75" thickBot="1">
      <c r="A895" s="49">
        <v>44251</v>
      </c>
      <c r="B895" s="41" t="s">
        <v>77</v>
      </c>
    </row>
    <row r="896" spans="1:2" ht="15.75" thickBot="1">
      <c r="A896" s="49">
        <v>44252</v>
      </c>
      <c r="B896" s="41" t="s">
        <v>77</v>
      </c>
    </row>
    <row r="897" spans="1:2" ht="15.75" thickBot="1">
      <c r="A897" s="49">
        <v>44253</v>
      </c>
      <c r="B897" s="41" t="s">
        <v>77</v>
      </c>
    </row>
    <row r="898" spans="1:2" ht="15.75" thickBot="1">
      <c r="A898" s="49">
        <v>44254</v>
      </c>
      <c r="B898" s="41" t="s">
        <v>77</v>
      </c>
    </row>
    <row r="899" spans="1:2" ht="15.75" thickBot="1">
      <c r="A899" s="49">
        <v>44255</v>
      </c>
      <c r="B899" s="41" t="s">
        <v>77</v>
      </c>
    </row>
    <row r="900" spans="1:2" ht="15.75" thickBot="1">
      <c r="B900" s="39" t="s">
        <v>76</v>
      </c>
    </row>
    <row r="901" spans="1:2" ht="15.75" thickBot="1">
      <c r="B901" s="41" t="s">
        <v>78</v>
      </c>
    </row>
    <row r="902" spans="1:2" ht="15.75" thickBot="1">
      <c r="B902" s="41" t="s">
        <v>78</v>
      </c>
    </row>
    <row r="903" spans="1:2" ht="15.75" thickBot="1">
      <c r="B903" s="41" t="s">
        <v>78</v>
      </c>
    </row>
    <row r="904" spans="1:2" ht="15.75" thickBot="1">
      <c r="B904" s="41" t="s">
        <v>78</v>
      </c>
    </row>
    <row r="905" spans="1:2" ht="15.75" thickBot="1">
      <c r="B905" s="41" t="s">
        <v>78</v>
      </c>
    </row>
    <row r="906" spans="1:2" ht="15.75" thickBot="1">
      <c r="B906" s="41" t="s">
        <v>78</v>
      </c>
    </row>
    <row r="907" spans="1:2" ht="15.75" thickBot="1">
      <c r="B907" s="41" t="s">
        <v>78</v>
      </c>
    </row>
    <row r="908" spans="1:2" ht="15.75" thickBot="1">
      <c r="B908" s="41" t="s">
        <v>78</v>
      </c>
    </row>
    <row r="909" spans="1:2" ht="15.75" thickBot="1">
      <c r="B909" s="41" t="s">
        <v>78</v>
      </c>
    </row>
    <row r="910" spans="1:2" ht="15.75" thickBot="1">
      <c r="B910" s="41" t="s">
        <v>78</v>
      </c>
    </row>
    <row r="911" spans="1:2" ht="15.75" thickBot="1">
      <c r="B911" s="41" t="s">
        <v>78</v>
      </c>
    </row>
    <row r="912" spans="1:2" ht="15.75" thickBot="1">
      <c r="B912" s="41" t="s">
        <v>78</v>
      </c>
    </row>
    <row r="913" spans="2:2" ht="15.75" thickBot="1">
      <c r="B913" s="41" t="s">
        <v>78</v>
      </c>
    </row>
    <row r="914" spans="2:2" ht="15.75" thickBot="1">
      <c r="B914" s="41" t="s">
        <v>78</v>
      </c>
    </row>
    <row r="915" spans="2:2" ht="15.75" thickBot="1">
      <c r="B915" s="41" t="s">
        <v>78</v>
      </c>
    </row>
    <row r="916" spans="2:2" ht="15.75" thickBot="1">
      <c r="B916" s="41" t="s">
        <v>78</v>
      </c>
    </row>
    <row r="917" spans="2:2" ht="15.75" thickBot="1">
      <c r="B917" s="41" t="s">
        <v>78</v>
      </c>
    </row>
    <row r="918" spans="2:2" ht="15.75" thickBot="1">
      <c r="B918" s="41" t="s">
        <v>78</v>
      </c>
    </row>
    <row r="919" spans="2:2" ht="15.75" thickBot="1">
      <c r="B919" s="41" t="s">
        <v>78</v>
      </c>
    </row>
    <row r="920" spans="2:2" ht="15.75" thickBot="1">
      <c r="B920" s="41" t="s">
        <v>78</v>
      </c>
    </row>
    <row r="921" spans="2:2" ht="15.75" thickBot="1">
      <c r="B921" s="41" t="s">
        <v>78</v>
      </c>
    </row>
    <row r="922" spans="2:2" ht="15.75" thickBot="1">
      <c r="B922" s="41" t="s">
        <v>78</v>
      </c>
    </row>
    <row r="923" spans="2:2" ht="15.75" thickBot="1">
      <c r="B923" s="41" t="s">
        <v>78</v>
      </c>
    </row>
    <row r="924" spans="2:2" ht="15.75" thickBot="1">
      <c r="B924" s="41" t="s">
        <v>78</v>
      </c>
    </row>
    <row r="925" spans="2:2" ht="15.75" thickBot="1">
      <c r="B925" s="41" t="s">
        <v>78</v>
      </c>
    </row>
    <row r="928" spans="2:2" ht="15.75" thickBot="1"/>
    <row r="929" spans="2:2" ht="15.75" thickBot="1">
      <c r="B929" s="84"/>
    </row>
    <row r="930" spans="2:2" ht="15.75" thickBot="1">
      <c r="B930" s="39" t="s">
        <v>76</v>
      </c>
    </row>
    <row r="931" spans="2:2" ht="15.75" thickBot="1">
      <c r="B931" s="41" t="s">
        <v>78</v>
      </c>
    </row>
    <row r="932" spans="2:2" ht="15.75" thickBot="1">
      <c r="B932" s="41" t="s">
        <v>78</v>
      </c>
    </row>
    <row r="933" spans="2:2" ht="15.75" thickBot="1">
      <c r="B933" s="41" t="s">
        <v>78</v>
      </c>
    </row>
    <row r="934" spans="2:2" ht="15.75" thickBot="1">
      <c r="B934" s="41" t="s">
        <v>78</v>
      </c>
    </row>
    <row r="935" spans="2:2" ht="15.75" thickBot="1">
      <c r="B935" s="41" t="s">
        <v>78</v>
      </c>
    </row>
    <row r="936" spans="2:2" ht="15.75" thickBot="1">
      <c r="B936" s="41" t="s">
        <v>78</v>
      </c>
    </row>
    <row r="937" spans="2:2" ht="15.75" thickBot="1">
      <c r="B937" s="41" t="s">
        <v>78</v>
      </c>
    </row>
    <row r="938" spans="2:2" ht="15.75" thickBot="1">
      <c r="B938" s="41" t="s">
        <v>78</v>
      </c>
    </row>
    <row r="939" spans="2:2" ht="15.75" thickBot="1">
      <c r="B939" s="41" t="s">
        <v>78</v>
      </c>
    </row>
    <row r="940" spans="2:2" ht="15.75" thickBot="1">
      <c r="B940" s="41" t="s">
        <v>78</v>
      </c>
    </row>
    <row r="941" spans="2:2" ht="15.75" thickBot="1">
      <c r="B941" s="41" t="s">
        <v>78</v>
      </c>
    </row>
    <row r="942" spans="2:2" ht="15.75" thickBot="1">
      <c r="B942" s="41" t="s">
        <v>78</v>
      </c>
    </row>
    <row r="943" spans="2:2" ht="15.75" thickBot="1">
      <c r="B943" s="41" t="s">
        <v>78</v>
      </c>
    </row>
    <row r="944" spans="2:2" ht="15.75" thickBot="1">
      <c r="B944" s="41" t="s">
        <v>78</v>
      </c>
    </row>
    <row r="945" spans="2:2" ht="15.75" thickBot="1">
      <c r="B945" s="41" t="s">
        <v>78</v>
      </c>
    </row>
    <row r="946" spans="2:2" ht="15.75" thickBot="1">
      <c r="B946" s="41" t="s">
        <v>78</v>
      </c>
    </row>
    <row r="947" spans="2:2" ht="15.75" thickBot="1">
      <c r="B947" s="41" t="s">
        <v>78</v>
      </c>
    </row>
    <row r="948" spans="2:2" ht="15.75" thickBot="1">
      <c r="B948" s="41" t="s">
        <v>78</v>
      </c>
    </row>
    <row r="949" spans="2:2" ht="15.75" thickBot="1">
      <c r="B949" s="41" t="s">
        <v>78</v>
      </c>
    </row>
    <row r="950" spans="2:2" ht="15.75" thickBot="1">
      <c r="B950" s="41" t="s">
        <v>78</v>
      </c>
    </row>
    <row r="953" spans="2:2" ht="15.75" thickBot="1"/>
    <row r="954" spans="2:2" ht="15.75" thickBot="1">
      <c r="B954" s="84"/>
    </row>
    <row r="955" spans="2:2" ht="15.75" thickBot="1">
      <c r="B955" s="39" t="s">
        <v>76</v>
      </c>
    </row>
    <row r="956" spans="2:2" ht="15.75" thickBot="1">
      <c r="B956" s="41" t="s">
        <v>78</v>
      </c>
    </row>
    <row r="957" spans="2:2" ht="15.75" thickBot="1">
      <c r="B957" s="41" t="s">
        <v>78</v>
      </c>
    </row>
    <row r="958" spans="2:2" ht="15.75" thickBot="1">
      <c r="B958" s="41" t="s">
        <v>78</v>
      </c>
    </row>
    <row r="959" spans="2:2" ht="15.75" thickBot="1">
      <c r="B959" s="41" t="s">
        <v>78</v>
      </c>
    </row>
    <row r="960" spans="2:2" ht="15.75" thickBot="1">
      <c r="B960" s="41" t="s">
        <v>78</v>
      </c>
    </row>
    <row r="961" spans="2:2" ht="15.75" thickBot="1">
      <c r="B961" s="41" t="s">
        <v>78</v>
      </c>
    </row>
    <row r="962" spans="2:2" ht="15.75" thickBot="1">
      <c r="B962" s="41" t="s">
        <v>78</v>
      </c>
    </row>
    <row r="963" spans="2:2" ht="15.75" thickBot="1">
      <c r="B963" s="41" t="s">
        <v>78</v>
      </c>
    </row>
    <row r="964" spans="2:2" ht="15.75" thickBot="1">
      <c r="B964" s="41" t="s">
        <v>78</v>
      </c>
    </row>
    <row r="965" spans="2:2" ht="15.75" thickBot="1">
      <c r="B965" s="41" t="s">
        <v>78</v>
      </c>
    </row>
    <row r="966" spans="2:2" ht="15.75" thickBot="1">
      <c r="B966" s="41" t="s">
        <v>78</v>
      </c>
    </row>
    <row r="967" spans="2:2" ht="15.75" thickBot="1">
      <c r="B967" s="41" t="s">
        <v>78</v>
      </c>
    </row>
    <row r="968" spans="2:2" ht="15.75" thickBot="1">
      <c r="B968" s="41" t="s">
        <v>78</v>
      </c>
    </row>
    <row r="969" spans="2:2" ht="15.75" thickBot="1">
      <c r="B969" s="41" t="s">
        <v>78</v>
      </c>
    </row>
    <row r="970" spans="2:2" ht="15.75" thickBot="1">
      <c r="B970" s="41" t="s">
        <v>78</v>
      </c>
    </row>
    <row r="971" spans="2:2" ht="15.75" thickBot="1">
      <c r="B971" s="41" t="s">
        <v>78</v>
      </c>
    </row>
    <row r="972" spans="2:2" ht="15.75" thickBot="1">
      <c r="B972" s="41" t="s">
        <v>78</v>
      </c>
    </row>
    <row r="973" spans="2:2" ht="15.75" thickBot="1">
      <c r="B973" s="41" t="s">
        <v>78</v>
      </c>
    </row>
    <row r="974" spans="2:2" ht="15.75" thickBot="1">
      <c r="B974" s="41" t="s">
        <v>78</v>
      </c>
    </row>
    <row r="975" spans="2:2" ht="15.75" thickBot="1">
      <c r="B975" s="41" t="s">
        <v>78</v>
      </c>
    </row>
    <row r="976" spans="2:2" ht="15.75" thickBot="1">
      <c r="B976" s="41" t="s">
        <v>78</v>
      </c>
    </row>
    <row r="977" spans="2:2" ht="15.75" thickBot="1">
      <c r="B977" s="41" t="s">
        <v>78</v>
      </c>
    </row>
    <row r="978" spans="2:2" ht="15.75" thickBot="1">
      <c r="B978" s="41" t="s">
        <v>78</v>
      </c>
    </row>
    <row r="979" spans="2:2" ht="15.75" thickBot="1">
      <c r="B979" s="41" t="s">
        <v>78</v>
      </c>
    </row>
    <row r="980" spans="2:2" ht="15.75" thickBot="1">
      <c r="B980" s="41" t="s">
        <v>78</v>
      </c>
    </row>
    <row r="981" spans="2:2" ht="15.75" thickBot="1">
      <c r="B981" s="41" t="s">
        <v>78</v>
      </c>
    </row>
    <row r="985" spans="2:2" ht="15.75" thickBot="1"/>
    <row r="986" spans="2:2" ht="15.75" thickBot="1">
      <c r="B986" s="84"/>
    </row>
    <row r="987" spans="2:2" ht="15.75" thickBot="1">
      <c r="B987" s="39" t="s">
        <v>76</v>
      </c>
    </row>
    <row r="988" spans="2:2" ht="15.75" thickBot="1">
      <c r="B988" s="41" t="s">
        <v>78</v>
      </c>
    </row>
    <row r="989" spans="2:2" ht="15.75" thickBot="1">
      <c r="B989" s="41" t="s">
        <v>78</v>
      </c>
    </row>
    <row r="990" spans="2:2" ht="15.75" thickBot="1">
      <c r="B990" s="41" t="s">
        <v>78</v>
      </c>
    </row>
    <row r="991" spans="2:2" ht="15.75" thickBot="1">
      <c r="B991" s="41" t="s">
        <v>78</v>
      </c>
    </row>
    <row r="992" spans="2:2" ht="15.75" thickBot="1">
      <c r="B992" s="41" t="s">
        <v>78</v>
      </c>
    </row>
    <row r="993" spans="2:2" ht="15.75" thickBot="1">
      <c r="B993" s="41" t="s">
        <v>78</v>
      </c>
    </row>
    <row r="994" spans="2:2" ht="15.75" thickBot="1">
      <c r="B994" s="41" t="s">
        <v>78</v>
      </c>
    </row>
    <row r="995" spans="2:2" ht="15.75" thickBot="1">
      <c r="B995" s="41" t="s">
        <v>78</v>
      </c>
    </row>
    <row r="996" spans="2:2" ht="15.75" thickBot="1">
      <c r="B996" s="41" t="s">
        <v>78</v>
      </c>
    </row>
    <row r="997" spans="2:2" ht="15.75" thickBot="1">
      <c r="B997" s="41" t="s">
        <v>78</v>
      </c>
    </row>
    <row r="998" spans="2:2" ht="15.75" thickBot="1">
      <c r="B998" s="41" t="s">
        <v>78</v>
      </c>
    </row>
    <row r="999" spans="2:2" ht="15.75" thickBot="1">
      <c r="B999" s="41" t="s">
        <v>78</v>
      </c>
    </row>
    <row r="1000" spans="2:2" ht="15.75" thickBot="1">
      <c r="B1000" s="41" t="s">
        <v>78</v>
      </c>
    </row>
    <row r="1001" spans="2:2" ht="15.75" thickBot="1">
      <c r="B1001" s="41" t="s">
        <v>78</v>
      </c>
    </row>
    <row r="1002" spans="2:2" ht="15.75" thickBot="1">
      <c r="B1002" s="41" t="s">
        <v>78</v>
      </c>
    </row>
    <row r="1003" spans="2:2" ht="15.75" thickBot="1">
      <c r="B1003" s="41" t="s">
        <v>78</v>
      </c>
    </row>
    <row r="1004" spans="2:2" ht="15.75" thickBot="1">
      <c r="B1004" s="41" t="s">
        <v>78</v>
      </c>
    </row>
    <row r="1005" spans="2:2" ht="15.75" thickBot="1">
      <c r="B1005" s="41" t="s">
        <v>78</v>
      </c>
    </row>
    <row r="1006" spans="2:2" ht="15.75" thickBot="1">
      <c r="B1006" s="41" t="s">
        <v>78</v>
      </c>
    </row>
    <row r="1007" spans="2:2" ht="15.75" thickBot="1">
      <c r="B1007" s="41" t="s">
        <v>78</v>
      </c>
    </row>
    <row r="1008" spans="2:2" ht="15.75" thickBot="1">
      <c r="B1008" s="41" t="s">
        <v>78</v>
      </c>
    </row>
    <row r="1009" spans="2:2" ht="15.75" thickBot="1">
      <c r="B1009" s="41" t="s">
        <v>78</v>
      </c>
    </row>
    <row r="1010" spans="2:2" ht="15.75" thickBot="1">
      <c r="B1010" s="41" t="s">
        <v>78</v>
      </c>
    </row>
    <row r="1011" spans="2:2" ht="15.75" thickBot="1">
      <c r="B1011" s="41" t="s">
        <v>78</v>
      </c>
    </row>
    <row r="1012" spans="2:2" ht="15.75" thickBot="1">
      <c r="B1012" s="41" t="s">
        <v>78</v>
      </c>
    </row>
    <row r="1013" spans="2:2" ht="15.75" thickBot="1">
      <c r="B1013" s="41" t="s">
        <v>78</v>
      </c>
    </row>
    <row r="1017" spans="2:2" ht="15.75" thickBot="1"/>
    <row r="1018" spans="2:2" ht="15.75" thickBot="1">
      <c r="B1018" s="84"/>
    </row>
    <row r="1019" spans="2:2" ht="15.75" thickBot="1">
      <c r="B1019" s="39" t="s">
        <v>76</v>
      </c>
    </row>
    <row r="1020" spans="2:2" ht="15.75" thickBot="1">
      <c r="B1020" s="41" t="s">
        <v>78</v>
      </c>
    </row>
    <row r="1021" spans="2:2" ht="15.75" thickBot="1">
      <c r="B1021" s="41" t="s">
        <v>78</v>
      </c>
    </row>
    <row r="1022" spans="2:2" ht="15.75" thickBot="1">
      <c r="B1022" s="41" t="s">
        <v>78</v>
      </c>
    </row>
    <row r="1023" spans="2:2" ht="15.75" thickBot="1">
      <c r="B1023" s="41" t="s">
        <v>78</v>
      </c>
    </row>
    <row r="1024" spans="2:2" ht="15.75" thickBot="1">
      <c r="B1024" s="41" t="s">
        <v>78</v>
      </c>
    </row>
    <row r="1025" spans="2:2" ht="15.75" thickBot="1">
      <c r="B1025" s="41" t="s">
        <v>78</v>
      </c>
    </row>
    <row r="1026" spans="2:2" ht="15.75" thickBot="1">
      <c r="B1026" s="41" t="s">
        <v>78</v>
      </c>
    </row>
    <row r="1027" spans="2:2" ht="15.75" thickBot="1">
      <c r="B1027" s="41" t="s">
        <v>78</v>
      </c>
    </row>
    <row r="1028" spans="2:2" ht="15.75" thickBot="1">
      <c r="B1028" s="41" t="s">
        <v>78</v>
      </c>
    </row>
    <row r="1029" spans="2:2" ht="15.75" thickBot="1">
      <c r="B1029" s="41" t="s">
        <v>78</v>
      </c>
    </row>
    <row r="1030" spans="2:2" ht="15.75" thickBot="1">
      <c r="B1030" s="41" t="s">
        <v>78</v>
      </c>
    </row>
    <row r="1031" spans="2:2" ht="15.75" thickBot="1">
      <c r="B1031" s="41" t="s">
        <v>78</v>
      </c>
    </row>
    <row r="1032" spans="2:2" ht="15.75" thickBot="1">
      <c r="B1032" s="41" t="s">
        <v>78</v>
      </c>
    </row>
    <row r="1033" spans="2:2" ht="15.75" thickBot="1">
      <c r="B1033" s="41" t="s">
        <v>78</v>
      </c>
    </row>
    <row r="1034" spans="2:2" ht="15.75" thickBot="1">
      <c r="B1034" s="41" t="s">
        <v>78</v>
      </c>
    </row>
    <row r="1035" spans="2:2" ht="15.75" thickBot="1">
      <c r="B1035" s="41" t="s">
        <v>78</v>
      </c>
    </row>
    <row r="1036" spans="2:2" ht="15.75" thickBot="1">
      <c r="B1036" s="41" t="s">
        <v>78</v>
      </c>
    </row>
    <row r="1037" spans="2:2" ht="15.75" thickBot="1">
      <c r="B1037" s="41" t="s">
        <v>78</v>
      </c>
    </row>
    <row r="1038" spans="2:2" ht="15.75" thickBot="1">
      <c r="B1038" s="41" t="s">
        <v>78</v>
      </c>
    </row>
    <row r="1039" spans="2:2" ht="15.75" thickBot="1">
      <c r="B1039" s="41" t="s">
        <v>78</v>
      </c>
    </row>
    <row r="1040" spans="2:2" ht="15.75" thickBot="1">
      <c r="B1040" s="41" t="s">
        <v>78</v>
      </c>
    </row>
    <row r="1041" spans="2:2" ht="15.75" thickBot="1">
      <c r="B1041" s="41" t="s">
        <v>78</v>
      </c>
    </row>
    <row r="1042" spans="2:2" ht="15.75" thickBot="1">
      <c r="B1042" s="41" t="s">
        <v>78</v>
      </c>
    </row>
    <row r="1043" spans="2:2" ht="15.75" thickBot="1">
      <c r="B1043" s="41" t="s">
        <v>78</v>
      </c>
    </row>
    <row r="1044" spans="2:2" ht="15.75" thickBot="1">
      <c r="B1044" s="41" t="s">
        <v>78</v>
      </c>
    </row>
    <row r="1045" spans="2:2" ht="15.75" thickBot="1">
      <c r="B1045" s="41" t="s">
        <v>78</v>
      </c>
    </row>
    <row r="1049" spans="2:2" ht="15.75" thickBot="1"/>
    <row r="1050" spans="2:2" ht="15.75" thickBot="1">
      <c r="B1050" s="84"/>
    </row>
    <row r="1051" spans="2:2" ht="15.75" thickBot="1">
      <c r="B1051" s="39" t="s">
        <v>76</v>
      </c>
    </row>
    <row r="1052" spans="2:2" ht="15.75" thickBot="1">
      <c r="B1052" s="41" t="s">
        <v>78</v>
      </c>
    </row>
    <row r="1053" spans="2:2" ht="15.75" thickBot="1">
      <c r="B1053" s="41" t="s">
        <v>78</v>
      </c>
    </row>
    <row r="1054" spans="2:2" ht="15.75" thickBot="1">
      <c r="B1054" s="41" t="s">
        <v>78</v>
      </c>
    </row>
    <row r="1055" spans="2:2" ht="15.75" thickBot="1">
      <c r="B1055" s="41" t="s">
        <v>78</v>
      </c>
    </row>
    <row r="1056" spans="2:2" ht="15.75" thickBot="1">
      <c r="B1056" s="41" t="s">
        <v>78</v>
      </c>
    </row>
    <row r="1057" spans="2:2" ht="15.75" thickBot="1">
      <c r="B1057" s="41" t="s">
        <v>78</v>
      </c>
    </row>
    <row r="1058" spans="2:2" ht="15.75" thickBot="1">
      <c r="B1058" s="41" t="s">
        <v>78</v>
      </c>
    </row>
    <row r="1059" spans="2:2" ht="15.75" thickBot="1">
      <c r="B1059" s="41" t="s">
        <v>78</v>
      </c>
    </row>
    <row r="1060" spans="2:2" ht="15.75" thickBot="1">
      <c r="B1060" s="41" t="s">
        <v>78</v>
      </c>
    </row>
    <row r="1061" spans="2:2" ht="15.75" thickBot="1">
      <c r="B1061" s="41" t="s">
        <v>78</v>
      </c>
    </row>
    <row r="1062" spans="2:2" ht="15.75" thickBot="1">
      <c r="B1062" s="41" t="s">
        <v>78</v>
      </c>
    </row>
    <row r="1063" spans="2:2" ht="15.75" thickBot="1">
      <c r="B1063" s="41" t="s">
        <v>78</v>
      </c>
    </row>
    <row r="1064" spans="2:2" ht="15.75" thickBot="1">
      <c r="B1064" s="41" t="s">
        <v>78</v>
      </c>
    </row>
    <row r="1065" spans="2:2" ht="15.75" thickBot="1">
      <c r="B1065" s="41" t="s">
        <v>78</v>
      </c>
    </row>
    <row r="1066" spans="2:2" ht="15.75" thickBot="1">
      <c r="B1066" s="41" t="s">
        <v>78</v>
      </c>
    </row>
    <row r="1067" spans="2:2" ht="15.75" thickBot="1">
      <c r="B1067" s="41" t="s">
        <v>78</v>
      </c>
    </row>
    <row r="1068" spans="2:2" ht="15.75" thickBot="1">
      <c r="B1068" s="41" t="s">
        <v>78</v>
      </c>
    </row>
    <row r="1069" spans="2:2" ht="15.75" thickBot="1">
      <c r="B1069" s="41" t="s">
        <v>78</v>
      </c>
    </row>
    <row r="1070" spans="2:2" ht="15.75" thickBot="1">
      <c r="B1070" s="41" t="s">
        <v>78</v>
      </c>
    </row>
    <row r="1071" spans="2:2" ht="15.75" thickBot="1">
      <c r="B1071" s="41" t="s">
        <v>78</v>
      </c>
    </row>
    <row r="1072" spans="2:2" ht="15.75" thickBot="1">
      <c r="B1072" s="41" t="s">
        <v>78</v>
      </c>
    </row>
    <row r="1073" spans="2:2" ht="15.75" thickBot="1">
      <c r="B1073" s="41" t="s">
        <v>78</v>
      </c>
    </row>
    <row r="1074" spans="2:2" ht="15.75" thickBot="1">
      <c r="B1074" s="41" t="s">
        <v>78</v>
      </c>
    </row>
    <row r="1075" spans="2:2" ht="15.75" thickBot="1">
      <c r="B1075" s="41" t="s">
        <v>78</v>
      </c>
    </row>
    <row r="1076" spans="2:2" ht="15.75" thickBot="1">
      <c r="B1076" s="41" t="s">
        <v>78</v>
      </c>
    </row>
    <row r="1077" spans="2:2" ht="15.75" thickBot="1">
      <c r="B1077" s="41" t="s">
        <v>78</v>
      </c>
    </row>
    <row r="1086" spans="2:2" ht="15.75" thickBot="1"/>
    <row r="1087" spans="2:2" ht="15.75" thickBot="1">
      <c r="B1087" s="84"/>
    </row>
    <row r="1088" spans="2:2" ht="15.75" thickBot="1">
      <c r="B1088" s="39" t="s">
        <v>76</v>
      </c>
    </row>
    <row r="1089" spans="2:2" ht="15.75" thickBot="1">
      <c r="B1089" s="41" t="s">
        <v>78</v>
      </c>
    </row>
    <row r="1090" spans="2:2" ht="15.75" thickBot="1">
      <c r="B1090" s="41" t="s">
        <v>78</v>
      </c>
    </row>
    <row r="1091" spans="2:2" ht="15.75" thickBot="1">
      <c r="B1091" s="41" t="s">
        <v>78</v>
      </c>
    </row>
    <row r="1092" spans="2:2" ht="15.75" thickBot="1">
      <c r="B1092" s="41" t="s">
        <v>78</v>
      </c>
    </row>
    <row r="1093" spans="2:2" ht="15.75" thickBot="1">
      <c r="B1093" s="41" t="s">
        <v>78</v>
      </c>
    </row>
    <row r="1094" spans="2:2" ht="15.75" thickBot="1">
      <c r="B1094" s="41" t="s">
        <v>78</v>
      </c>
    </row>
    <row r="1095" spans="2:2" ht="15.75" thickBot="1">
      <c r="B1095" s="41" t="s">
        <v>78</v>
      </c>
    </row>
    <row r="1096" spans="2:2" ht="15.75" thickBot="1">
      <c r="B1096" s="41" t="s">
        <v>78</v>
      </c>
    </row>
    <row r="1097" spans="2:2" ht="15.75" thickBot="1">
      <c r="B1097" s="41" t="s">
        <v>78</v>
      </c>
    </row>
    <row r="1098" spans="2:2" ht="15.75" thickBot="1">
      <c r="B1098" s="41" t="s">
        <v>78</v>
      </c>
    </row>
    <row r="1099" spans="2:2" ht="15.75" thickBot="1">
      <c r="B1099" s="41" t="s">
        <v>78</v>
      </c>
    </row>
    <row r="1100" spans="2:2" ht="15.75" thickBot="1">
      <c r="B1100" s="41" t="s">
        <v>78</v>
      </c>
    </row>
    <row r="1101" spans="2:2" ht="15.75" thickBot="1">
      <c r="B1101" s="41" t="s">
        <v>78</v>
      </c>
    </row>
    <row r="1102" spans="2:2" ht="15.75" thickBot="1">
      <c r="B1102" s="41" t="s">
        <v>78</v>
      </c>
    </row>
    <row r="1103" spans="2:2" ht="15.75" thickBot="1">
      <c r="B1103" s="41" t="s">
        <v>78</v>
      </c>
    </row>
    <row r="1104" spans="2:2" ht="15.75" thickBot="1">
      <c r="B1104" s="41" t="s">
        <v>78</v>
      </c>
    </row>
    <row r="1105" spans="2:2" ht="15.75" thickBot="1">
      <c r="B1105" s="41" t="s">
        <v>78</v>
      </c>
    </row>
    <row r="1106" spans="2:2" ht="15.75" thickBot="1">
      <c r="B1106" s="41" t="s">
        <v>78</v>
      </c>
    </row>
    <row r="1107" spans="2:2" ht="15.75" thickBot="1">
      <c r="B1107" s="41" t="s">
        <v>78</v>
      </c>
    </row>
    <row r="1108" spans="2:2" ht="15.75" thickBot="1">
      <c r="B1108" s="41" t="s">
        <v>78</v>
      </c>
    </row>
    <row r="1109" spans="2:2" ht="15.75" thickBot="1">
      <c r="B1109" s="41" t="s">
        <v>78</v>
      </c>
    </row>
    <row r="1110" spans="2:2" ht="15.75" thickBot="1">
      <c r="B1110" s="41" t="s">
        <v>78</v>
      </c>
    </row>
    <row r="1111" spans="2:2" ht="15.75" thickBot="1">
      <c r="B1111" s="41" t="s">
        <v>78</v>
      </c>
    </row>
    <row r="1112" spans="2:2" ht="15.75" thickBot="1">
      <c r="B1112" s="41" t="s">
        <v>78</v>
      </c>
    </row>
    <row r="1113" spans="2:2" ht="15.75" thickBot="1">
      <c r="B1113" s="41" t="s">
        <v>78</v>
      </c>
    </row>
    <row r="1114" spans="2:2" ht="15.75" thickBot="1">
      <c r="B1114" s="41" t="s">
        <v>78</v>
      </c>
    </row>
    <row r="1115" spans="2:2" ht="15.75" thickBot="1">
      <c r="B1115" s="41" t="s">
        <v>78</v>
      </c>
    </row>
    <row r="1129" spans="2:2" ht="15.75" thickBot="1"/>
    <row r="1130" spans="2:2" ht="15.75" thickBot="1">
      <c r="B1130" s="56"/>
    </row>
    <row r="1131" spans="2:2" ht="15.75" thickBot="1">
      <c r="B1131" s="39" t="s">
        <v>76</v>
      </c>
    </row>
    <row r="1132" spans="2:2" ht="15.75" thickBot="1">
      <c r="B1132" s="41" t="s">
        <v>78</v>
      </c>
    </row>
    <row r="1133" spans="2:2" ht="15.75" thickBot="1">
      <c r="B1133" s="41" t="s">
        <v>78</v>
      </c>
    </row>
    <row r="1134" spans="2:2" ht="15.75" thickBot="1">
      <c r="B1134" s="41" t="s">
        <v>78</v>
      </c>
    </row>
    <row r="1135" spans="2:2" ht="15.75" thickBot="1">
      <c r="B1135" s="41" t="s">
        <v>78</v>
      </c>
    </row>
    <row r="1136" spans="2:2" ht="15.75" thickBot="1">
      <c r="B1136" s="41" t="s">
        <v>78</v>
      </c>
    </row>
    <row r="1137" spans="2:2" ht="15.75" thickBot="1">
      <c r="B1137" s="41" t="s">
        <v>78</v>
      </c>
    </row>
    <row r="1138" spans="2:2" ht="15.75" thickBot="1">
      <c r="B1138" s="41" t="s">
        <v>78</v>
      </c>
    </row>
    <row r="1139" spans="2:2" ht="15.75" thickBot="1">
      <c r="B1139" s="41" t="s">
        <v>78</v>
      </c>
    </row>
    <row r="1140" spans="2:2" ht="15.75" thickBot="1">
      <c r="B1140" s="41" t="s">
        <v>78</v>
      </c>
    </row>
    <row r="1141" spans="2:2" ht="15.75" thickBot="1">
      <c r="B1141" s="41" t="s">
        <v>78</v>
      </c>
    </row>
    <row r="1142" spans="2:2" ht="15.75" thickBot="1">
      <c r="B1142" s="41" t="s">
        <v>78</v>
      </c>
    </row>
    <row r="1143" spans="2:2" ht="15.75" thickBot="1">
      <c r="B1143" s="41" t="s">
        <v>78</v>
      </c>
    </row>
    <row r="1144" spans="2:2" ht="15.75" thickBot="1">
      <c r="B1144" s="41" t="s">
        <v>78</v>
      </c>
    </row>
    <row r="1145" spans="2:2" ht="15.75" thickBot="1">
      <c r="B1145" s="41" t="s">
        <v>78</v>
      </c>
    </row>
    <row r="1146" spans="2:2" ht="15.75" thickBot="1">
      <c r="B1146" s="41" t="s">
        <v>78</v>
      </c>
    </row>
    <row r="1147" spans="2:2" ht="15.75" thickBot="1">
      <c r="B1147" s="41" t="s">
        <v>78</v>
      </c>
    </row>
    <row r="1148" spans="2:2" ht="15.75" thickBot="1">
      <c r="B1148" s="41" t="s">
        <v>78</v>
      </c>
    </row>
    <row r="1149" spans="2:2" ht="15.75" thickBot="1">
      <c r="B1149" s="41" t="s">
        <v>78</v>
      </c>
    </row>
    <row r="1150" spans="2:2" ht="15.75" thickBot="1">
      <c r="B1150" s="41" t="s">
        <v>78</v>
      </c>
    </row>
    <row r="1151" spans="2:2" ht="15.75" thickBot="1">
      <c r="B1151" s="41" t="s">
        <v>78</v>
      </c>
    </row>
    <row r="1152" spans="2:2" ht="15.75" thickBot="1">
      <c r="B1152" s="41" t="s">
        <v>78</v>
      </c>
    </row>
    <row r="1153" spans="2:2" ht="15.75" thickBot="1">
      <c r="B1153" s="41" t="s">
        <v>78</v>
      </c>
    </row>
    <row r="1154" spans="2:2" ht="15.75" thickBot="1">
      <c r="B1154" s="41" t="s">
        <v>78</v>
      </c>
    </row>
    <row r="1155" spans="2:2" ht="15.75" thickBot="1">
      <c r="B1155" s="41" t="s">
        <v>78</v>
      </c>
    </row>
    <row r="1158" spans="2:2" ht="15.75" thickBot="1"/>
    <row r="1159" spans="2:2" ht="15.75" thickBot="1">
      <c r="B1159" s="56"/>
    </row>
    <row r="1160" spans="2:2" ht="15.75" thickBot="1">
      <c r="B1160" s="39" t="s">
        <v>76</v>
      </c>
    </row>
    <row r="1161" spans="2:2" ht="15.75" thickBot="1">
      <c r="B1161" s="41" t="s">
        <v>78</v>
      </c>
    </row>
    <row r="1162" spans="2:2" ht="15.75" thickBot="1">
      <c r="B1162" s="41" t="s">
        <v>78</v>
      </c>
    </row>
    <row r="1163" spans="2:2" ht="15.75" thickBot="1">
      <c r="B1163" s="41" t="s">
        <v>78</v>
      </c>
    </row>
    <row r="1164" spans="2:2" ht="15.75" thickBot="1">
      <c r="B1164" s="41" t="s">
        <v>78</v>
      </c>
    </row>
    <row r="1165" spans="2:2" ht="15.75" thickBot="1">
      <c r="B1165" s="41" t="s">
        <v>78</v>
      </c>
    </row>
    <row r="1166" spans="2:2" ht="15.75" thickBot="1">
      <c r="B1166" s="41" t="s">
        <v>78</v>
      </c>
    </row>
    <row r="1167" spans="2:2" ht="15.75" thickBot="1">
      <c r="B1167" s="41" t="s">
        <v>78</v>
      </c>
    </row>
    <row r="1168" spans="2:2" ht="15.75" thickBot="1">
      <c r="B1168" s="41" t="s">
        <v>78</v>
      </c>
    </row>
    <row r="1169" spans="2:2" ht="15.75" thickBot="1">
      <c r="B1169" s="41" t="s">
        <v>78</v>
      </c>
    </row>
    <row r="1170" spans="2:2" ht="15.75" thickBot="1">
      <c r="B1170" s="41" t="s">
        <v>78</v>
      </c>
    </row>
    <row r="1171" spans="2:2" ht="15.75" thickBot="1">
      <c r="B1171" s="41" t="s">
        <v>78</v>
      </c>
    </row>
    <row r="1172" spans="2:2" ht="15.75" thickBot="1">
      <c r="B1172" s="41" t="s">
        <v>78</v>
      </c>
    </row>
    <row r="1173" spans="2:2" ht="15.75" thickBot="1">
      <c r="B1173" s="41" t="s">
        <v>78</v>
      </c>
    </row>
    <row r="1174" spans="2:2" ht="15.75" thickBot="1">
      <c r="B1174" s="41" t="s">
        <v>78</v>
      </c>
    </row>
    <row r="1175" spans="2:2" ht="15.75" thickBot="1">
      <c r="B1175" s="41" t="s">
        <v>78</v>
      </c>
    </row>
    <row r="1176" spans="2:2" ht="15.75" thickBot="1">
      <c r="B1176" s="41" t="s">
        <v>78</v>
      </c>
    </row>
    <row r="1177" spans="2:2" ht="15.75" thickBot="1">
      <c r="B1177" s="41" t="s">
        <v>78</v>
      </c>
    </row>
    <row r="1178" spans="2:2" ht="15.75" thickBot="1">
      <c r="B1178" s="41" t="s">
        <v>78</v>
      </c>
    </row>
    <row r="1179" spans="2:2" ht="15.75" thickBot="1">
      <c r="B1179" s="41" t="s">
        <v>78</v>
      </c>
    </row>
    <row r="1180" spans="2:2" ht="15.75" thickBot="1">
      <c r="B1180" s="41" t="s">
        <v>78</v>
      </c>
    </row>
    <row r="1181" spans="2:2" ht="15.75" thickBot="1">
      <c r="B1181" s="41" t="s">
        <v>78</v>
      </c>
    </row>
    <row r="1182" spans="2:2" ht="15.75" thickBot="1">
      <c r="B1182" s="41" t="s">
        <v>78</v>
      </c>
    </row>
    <row r="1183" spans="2:2" ht="15.75" thickBot="1">
      <c r="B1183" s="41" t="s">
        <v>78</v>
      </c>
    </row>
    <row r="1184" spans="2:2" ht="15.75" thickBot="1">
      <c r="B1184" s="41" t="s">
        <v>78</v>
      </c>
    </row>
    <row r="1185" spans="2:2" ht="15.75" thickBot="1">
      <c r="B1185" s="41" t="s">
        <v>78</v>
      </c>
    </row>
    <row r="1186" spans="2:2" ht="15.75" thickBot="1">
      <c r="B1186" s="41" t="s">
        <v>78</v>
      </c>
    </row>
    <row r="1189" spans="2:2" ht="15.75" thickBot="1"/>
    <row r="1190" spans="2:2" ht="15.75" thickBot="1">
      <c r="B1190" s="56"/>
    </row>
    <row r="1191" spans="2:2" ht="15.75" thickBot="1">
      <c r="B1191" s="39" t="s">
        <v>76</v>
      </c>
    </row>
    <row r="1192" spans="2:2" ht="15.75" thickBot="1">
      <c r="B1192" s="41" t="s">
        <v>78</v>
      </c>
    </row>
    <row r="1193" spans="2:2" ht="15.75" thickBot="1">
      <c r="B1193" s="41" t="s">
        <v>78</v>
      </c>
    </row>
    <row r="1194" spans="2:2" ht="15.75" thickBot="1">
      <c r="B1194" s="41" t="s">
        <v>78</v>
      </c>
    </row>
    <row r="1195" spans="2:2" ht="15.75" thickBot="1">
      <c r="B1195" s="41" t="s">
        <v>78</v>
      </c>
    </row>
    <row r="1196" spans="2:2" ht="15.75" thickBot="1">
      <c r="B1196" s="41" t="s">
        <v>78</v>
      </c>
    </row>
    <row r="1197" spans="2:2" ht="15.75" thickBot="1">
      <c r="B1197" s="41" t="s">
        <v>78</v>
      </c>
    </row>
    <row r="1198" spans="2:2" ht="15.75" thickBot="1">
      <c r="B1198" s="41" t="s">
        <v>78</v>
      </c>
    </row>
    <row r="1199" spans="2:2" ht="15.75" thickBot="1">
      <c r="B1199" s="41" t="s">
        <v>78</v>
      </c>
    </row>
    <row r="1200" spans="2:2" ht="15.75" thickBot="1">
      <c r="B1200" s="41" t="s">
        <v>78</v>
      </c>
    </row>
    <row r="1201" spans="2:2" ht="15.75" thickBot="1">
      <c r="B1201" s="41" t="s">
        <v>78</v>
      </c>
    </row>
    <row r="1202" spans="2:2" ht="15.75" thickBot="1">
      <c r="B1202" s="41" t="s">
        <v>78</v>
      </c>
    </row>
    <row r="1203" spans="2:2" ht="15.75" thickBot="1">
      <c r="B1203" s="41" t="s">
        <v>78</v>
      </c>
    </row>
    <row r="1204" spans="2:2" ht="15.75" thickBot="1">
      <c r="B1204" s="41" t="s">
        <v>78</v>
      </c>
    </row>
    <row r="1205" spans="2:2" ht="15.75" thickBot="1">
      <c r="B1205" s="41" t="s">
        <v>78</v>
      </c>
    </row>
    <row r="1206" spans="2:2" ht="15.75" thickBot="1">
      <c r="B1206" s="41" t="s">
        <v>78</v>
      </c>
    </row>
    <row r="1207" spans="2:2" ht="15.75" thickBot="1">
      <c r="B1207" s="41" t="s">
        <v>78</v>
      </c>
    </row>
    <row r="1208" spans="2:2" ht="15.75" thickBot="1">
      <c r="B1208" s="41" t="s">
        <v>78</v>
      </c>
    </row>
    <row r="1209" spans="2:2" ht="15.75" thickBot="1">
      <c r="B1209" s="41" t="s">
        <v>78</v>
      </c>
    </row>
    <row r="1210" spans="2:2" ht="15.75" thickBot="1">
      <c r="B1210" s="41" t="s">
        <v>78</v>
      </c>
    </row>
    <row r="1211" spans="2:2" ht="15.75" thickBot="1">
      <c r="B1211" s="41" t="s">
        <v>78</v>
      </c>
    </row>
    <row r="1212" spans="2:2" ht="15.75" thickBot="1">
      <c r="B1212" s="41" t="s">
        <v>78</v>
      </c>
    </row>
    <row r="1213" spans="2:2" ht="15.75" thickBot="1">
      <c r="B1213" s="41" t="s">
        <v>78</v>
      </c>
    </row>
    <row r="1214" spans="2:2" ht="15.75" thickBot="1">
      <c r="B1214" s="41" t="s">
        <v>78</v>
      </c>
    </row>
    <row r="1215" spans="2:2" ht="15.75" thickBot="1">
      <c r="B1215" s="41" t="s">
        <v>78</v>
      </c>
    </row>
    <row r="1216" spans="2:2" ht="15.75" thickBot="1">
      <c r="B1216" s="41" t="s">
        <v>78</v>
      </c>
    </row>
    <row r="1217" spans="2:2" ht="15.75" thickBot="1">
      <c r="B1217" s="41" t="s">
        <v>78</v>
      </c>
    </row>
    <row r="1218" spans="2:2" ht="15.75" thickBot="1">
      <c r="B1218" s="41" t="s">
        <v>78</v>
      </c>
    </row>
    <row r="1222" spans="2:2" ht="15.75" thickBot="1"/>
    <row r="1223" spans="2:2" ht="15.75" thickBot="1">
      <c r="B1223" s="56"/>
    </row>
    <row r="1224" spans="2:2" ht="15.75" thickBot="1">
      <c r="B1224" s="39" t="s">
        <v>76</v>
      </c>
    </row>
    <row r="1225" spans="2:2" ht="15.75" thickBot="1">
      <c r="B1225" s="41" t="s">
        <v>78</v>
      </c>
    </row>
    <row r="1226" spans="2:2" ht="15.75" thickBot="1">
      <c r="B1226" s="41" t="s">
        <v>78</v>
      </c>
    </row>
    <row r="1227" spans="2:2" ht="15.75" thickBot="1">
      <c r="B1227" s="41" t="s">
        <v>78</v>
      </c>
    </row>
    <row r="1228" spans="2:2" ht="15.75" thickBot="1">
      <c r="B1228" s="41" t="s">
        <v>78</v>
      </c>
    </row>
    <row r="1229" spans="2:2" ht="15.75" thickBot="1">
      <c r="B1229" s="41" t="s">
        <v>78</v>
      </c>
    </row>
    <row r="1230" spans="2:2" ht="15.75" thickBot="1">
      <c r="B1230" s="41" t="s">
        <v>78</v>
      </c>
    </row>
    <row r="1231" spans="2:2" ht="15.75" thickBot="1">
      <c r="B1231" s="41" t="s">
        <v>78</v>
      </c>
    </row>
    <row r="1232" spans="2:2" ht="15.75" thickBot="1">
      <c r="B1232" s="41" t="s">
        <v>78</v>
      </c>
    </row>
    <row r="1233" spans="2:2" ht="15.75" thickBot="1">
      <c r="B1233" s="41" t="s">
        <v>78</v>
      </c>
    </row>
    <row r="1234" spans="2:2" ht="15.75" thickBot="1">
      <c r="B1234" s="41" t="s">
        <v>78</v>
      </c>
    </row>
    <row r="1235" spans="2:2" ht="15.75" thickBot="1">
      <c r="B1235" s="41" t="s">
        <v>78</v>
      </c>
    </row>
    <row r="1236" spans="2:2" ht="15.75" thickBot="1">
      <c r="B1236" s="41" t="s">
        <v>78</v>
      </c>
    </row>
    <row r="1237" spans="2:2" ht="15.75" thickBot="1">
      <c r="B1237" s="41" t="s">
        <v>78</v>
      </c>
    </row>
    <row r="1238" spans="2:2" ht="15.75" thickBot="1">
      <c r="B1238" s="41" t="s">
        <v>78</v>
      </c>
    </row>
    <row r="1239" spans="2:2" ht="15.75" thickBot="1">
      <c r="B1239" s="41" t="s">
        <v>78</v>
      </c>
    </row>
    <row r="1240" spans="2:2" ht="15.75" thickBot="1">
      <c r="B1240" s="41" t="s">
        <v>78</v>
      </c>
    </row>
    <row r="1241" spans="2:2" ht="15.75" thickBot="1">
      <c r="B1241" s="41" t="s">
        <v>78</v>
      </c>
    </row>
    <row r="1242" spans="2:2" ht="15.75" thickBot="1">
      <c r="B1242" s="41" t="s">
        <v>78</v>
      </c>
    </row>
    <row r="1243" spans="2:2" ht="15.75" thickBot="1">
      <c r="B1243" s="41" t="s">
        <v>78</v>
      </c>
    </row>
    <row r="1244" spans="2:2" ht="15.75" thickBot="1">
      <c r="B1244" s="41" t="s">
        <v>78</v>
      </c>
    </row>
    <row r="1245" spans="2:2" ht="15.75" thickBot="1">
      <c r="B1245" s="41" t="s">
        <v>78</v>
      </c>
    </row>
    <row r="1246" spans="2:2" ht="15.75" thickBot="1">
      <c r="B1246" s="41" t="s">
        <v>78</v>
      </c>
    </row>
    <row r="1247" spans="2:2" ht="15.75" thickBot="1">
      <c r="B1247" s="41" t="s">
        <v>78</v>
      </c>
    </row>
    <row r="1248" spans="2:2" ht="15.75" thickBot="1">
      <c r="B1248" s="41" t="s">
        <v>78</v>
      </c>
    </row>
    <row r="1249" spans="2:2" ht="15.75" thickBot="1">
      <c r="B1249" s="41" t="s">
        <v>78</v>
      </c>
    </row>
    <row r="1251" spans="2:2" ht="15.75" thickBot="1"/>
    <row r="1252" spans="2:2" ht="15.75" thickBot="1">
      <c r="B1252" s="56"/>
    </row>
    <row r="1253" spans="2:2" ht="15.75" thickBot="1">
      <c r="B1253" s="39" t="s">
        <v>76</v>
      </c>
    </row>
    <row r="1254" spans="2:2" ht="15.75" thickBot="1">
      <c r="B1254" s="41" t="s">
        <v>78</v>
      </c>
    </row>
    <row r="1255" spans="2:2" ht="15.75" thickBot="1">
      <c r="B1255" s="41" t="s">
        <v>78</v>
      </c>
    </row>
    <row r="1256" spans="2:2" ht="15.75" thickBot="1">
      <c r="B1256" s="41" t="s">
        <v>78</v>
      </c>
    </row>
    <row r="1257" spans="2:2" ht="15.75" thickBot="1">
      <c r="B1257" s="41" t="s">
        <v>78</v>
      </c>
    </row>
    <row r="1258" spans="2:2" ht="15.75" thickBot="1">
      <c r="B1258" s="41" t="s">
        <v>78</v>
      </c>
    </row>
    <row r="1259" spans="2:2" ht="15.75" thickBot="1">
      <c r="B1259" s="41" t="s">
        <v>78</v>
      </c>
    </row>
    <row r="1260" spans="2:2" ht="15.75" thickBot="1">
      <c r="B1260" s="41" t="s">
        <v>78</v>
      </c>
    </row>
    <row r="1261" spans="2:2" ht="15.75" thickBot="1">
      <c r="B1261" s="41" t="s">
        <v>78</v>
      </c>
    </row>
    <row r="1262" spans="2:2" ht="15.75" thickBot="1">
      <c r="B1262" s="41" t="s">
        <v>78</v>
      </c>
    </row>
    <row r="1263" spans="2:2" ht="15.75" thickBot="1">
      <c r="B1263" s="41" t="s">
        <v>78</v>
      </c>
    </row>
    <row r="1264" spans="2:2" ht="15.75" thickBot="1">
      <c r="B1264" s="41" t="s">
        <v>78</v>
      </c>
    </row>
    <row r="1265" spans="2:2" ht="15.75" thickBot="1">
      <c r="B1265" s="41" t="s">
        <v>78</v>
      </c>
    </row>
    <row r="1266" spans="2:2" ht="15.75" thickBot="1">
      <c r="B1266" s="41" t="s">
        <v>78</v>
      </c>
    </row>
    <row r="1267" spans="2:2" ht="15.75" thickBot="1">
      <c r="B1267" s="41" t="s">
        <v>78</v>
      </c>
    </row>
    <row r="1268" spans="2:2" ht="15.75" thickBot="1">
      <c r="B1268" s="41" t="s">
        <v>78</v>
      </c>
    </row>
    <row r="1269" spans="2:2" ht="15.75" thickBot="1">
      <c r="B1269" s="41" t="s">
        <v>78</v>
      </c>
    </row>
    <row r="1270" spans="2:2" ht="15.75" thickBot="1">
      <c r="B1270" s="41" t="s">
        <v>78</v>
      </c>
    </row>
    <row r="1271" spans="2:2" ht="15.75" thickBot="1">
      <c r="B1271" s="41" t="s">
        <v>78</v>
      </c>
    </row>
    <row r="1272" spans="2:2" ht="15.75" thickBot="1">
      <c r="B1272" s="41" t="s">
        <v>78</v>
      </c>
    </row>
    <row r="1273" spans="2:2" ht="15.75" thickBot="1">
      <c r="B1273" s="41" t="s">
        <v>78</v>
      </c>
    </row>
    <row r="1274" spans="2:2" ht="15.75" thickBot="1">
      <c r="B1274" s="41" t="s">
        <v>78</v>
      </c>
    </row>
    <row r="1275" spans="2:2" ht="15.75" thickBot="1">
      <c r="B1275" s="41" t="s">
        <v>78</v>
      </c>
    </row>
    <row r="1276" spans="2:2" ht="15.75" thickBot="1">
      <c r="B1276" s="41" t="s">
        <v>78</v>
      </c>
    </row>
    <row r="1277" spans="2:2" ht="15.75" thickBot="1">
      <c r="B1277" s="41" t="s">
        <v>78</v>
      </c>
    </row>
    <row r="1278" spans="2:2" ht="15.75" thickBot="1">
      <c r="B1278" s="41" t="s">
        <v>78</v>
      </c>
    </row>
    <row r="1279" spans="2:2" ht="15.75" thickBot="1">
      <c r="B1279" s="41" t="s">
        <v>78</v>
      </c>
    </row>
    <row r="1280" spans="2:2" ht="15.75" thickBot="1">
      <c r="B1280" s="41" t="s">
        <v>78</v>
      </c>
    </row>
    <row r="1283" spans="2:2" ht="15.75" thickBot="1"/>
    <row r="1284" spans="2:2" ht="15.75" thickBot="1">
      <c r="B1284" s="56"/>
    </row>
    <row r="1285" spans="2:2" ht="15.75" thickBot="1">
      <c r="B1285" s="39" t="s">
        <v>76</v>
      </c>
    </row>
    <row r="1286" spans="2:2" ht="15.75" thickBot="1">
      <c r="B1286" s="41" t="s">
        <v>78</v>
      </c>
    </row>
    <row r="1287" spans="2:2" ht="15.75" thickBot="1">
      <c r="B1287" s="41" t="s">
        <v>78</v>
      </c>
    </row>
    <row r="1288" spans="2:2" ht="15.75" thickBot="1">
      <c r="B1288" s="41" t="s">
        <v>78</v>
      </c>
    </row>
    <row r="1289" spans="2:2" ht="15.75" thickBot="1">
      <c r="B1289" s="41" t="s">
        <v>78</v>
      </c>
    </row>
    <row r="1290" spans="2:2" ht="15.75" thickBot="1">
      <c r="B1290" s="41" t="s">
        <v>78</v>
      </c>
    </row>
    <row r="1291" spans="2:2" ht="15.75" thickBot="1">
      <c r="B1291" s="41" t="s">
        <v>78</v>
      </c>
    </row>
    <row r="1292" spans="2:2" ht="15.75" thickBot="1">
      <c r="B1292" s="41" t="s">
        <v>78</v>
      </c>
    </row>
    <row r="1293" spans="2:2" ht="15.75" thickBot="1">
      <c r="B1293" s="41" t="s">
        <v>78</v>
      </c>
    </row>
    <row r="1294" spans="2:2" ht="15.75" thickBot="1">
      <c r="B1294" s="41" t="s">
        <v>78</v>
      </c>
    </row>
    <row r="1295" spans="2:2" ht="15.75" thickBot="1">
      <c r="B1295" s="41" t="s">
        <v>78</v>
      </c>
    </row>
    <row r="1296" spans="2:2" ht="15.75" thickBot="1">
      <c r="B1296" s="41" t="s">
        <v>78</v>
      </c>
    </row>
    <row r="1297" spans="2:2" ht="15.75" thickBot="1">
      <c r="B1297" s="41" t="s">
        <v>78</v>
      </c>
    </row>
    <row r="1298" spans="2:2" ht="15.75" thickBot="1">
      <c r="B1298" s="41" t="s">
        <v>78</v>
      </c>
    </row>
    <row r="1299" spans="2:2" ht="15.75" thickBot="1">
      <c r="B1299" s="41" t="s">
        <v>78</v>
      </c>
    </row>
    <row r="1300" spans="2:2" ht="15.75" thickBot="1">
      <c r="B1300" s="41" t="s">
        <v>78</v>
      </c>
    </row>
    <row r="1301" spans="2:2" ht="15.75" thickBot="1">
      <c r="B1301" s="41" t="s">
        <v>78</v>
      </c>
    </row>
    <row r="1302" spans="2:2" ht="15.75" thickBot="1">
      <c r="B1302" s="41" t="s">
        <v>78</v>
      </c>
    </row>
    <row r="1303" spans="2:2" ht="15.75" thickBot="1">
      <c r="B1303" s="41" t="s">
        <v>78</v>
      </c>
    </row>
    <row r="1304" spans="2:2" ht="15.75" thickBot="1">
      <c r="B1304" s="41" t="s">
        <v>78</v>
      </c>
    </row>
    <row r="1305" spans="2:2" ht="15.75" thickBot="1">
      <c r="B1305" s="41" t="s">
        <v>78</v>
      </c>
    </row>
    <row r="1306" spans="2:2" ht="15.75" thickBot="1">
      <c r="B1306" s="41" t="s">
        <v>78</v>
      </c>
    </row>
    <row r="1307" spans="2:2" ht="15.75" thickBot="1">
      <c r="B1307" s="41" t="s">
        <v>78</v>
      </c>
    </row>
    <row r="1308" spans="2:2" ht="15.75" thickBot="1">
      <c r="B1308" s="41" t="s">
        <v>78</v>
      </c>
    </row>
    <row r="1309" spans="2:2" ht="15.75" thickBot="1">
      <c r="B1309" s="41" t="s">
        <v>78</v>
      </c>
    </row>
    <row r="1310" spans="2:2" ht="15.75" thickBot="1">
      <c r="B1310" s="41" t="s">
        <v>78</v>
      </c>
    </row>
    <row r="1311" spans="2:2" ht="15.75" thickBot="1">
      <c r="B1311" s="41" t="s">
        <v>78</v>
      </c>
    </row>
    <row r="1313" spans="2:2" ht="15.75" thickBot="1"/>
    <row r="1314" spans="2:2" ht="15.75" thickBot="1">
      <c r="B1314" s="56"/>
    </row>
    <row r="1315" spans="2:2" ht="15.75" thickBot="1">
      <c r="B1315" s="39" t="s">
        <v>76</v>
      </c>
    </row>
    <row r="1316" spans="2:2" ht="15.75" thickBot="1">
      <c r="B1316" s="41" t="s">
        <v>78</v>
      </c>
    </row>
    <row r="1317" spans="2:2" ht="15.75" thickBot="1">
      <c r="B1317" s="41" t="s">
        <v>78</v>
      </c>
    </row>
    <row r="1318" spans="2:2" ht="15.75" thickBot="1">
      <c r="B1318" s="41" t="s">
        <v>78</v>
      </c>
    </row>
    <row r="1319" spans="2:2" ht="15.75" thickBot="1">
      <c r="B1319" s="41" t="s">
        <v>78</v>
      </c>
    </row>
    <row r="1320" spans="2:2" ht="15.75" thickBot="1">
      <c r="B1320" s="41" t="s">
        <v>78</v>
      </c>
    </row>
    <row r="1321" spans="2:2" ht="15.75" thickBot="1">
      <c r="B1321" s="41" t="s">
        <v>78</v>
      </c>
    </row>
    <row r="1322" spans="2:2" ht="15.75" thickBot="1">
      <c r="B1322" s="41" t="s">
        <v>78</v>
      </c>
    </row>
    <row r="1323" spans="2:2" ht="15.75" thickBot="1">
      <c r="B1323" s="41" t="s">
        <v>78</v>
      </c>
    </row>
    <row r="1324" spans="2:2" ht="15.75" thickBot="1">
      <c r="B1324" s="41" t="s">
        <v>78</v>
      </c>
    </row>
    <row r="1325" spans="2:2" ht="15.75" thickBot="1">
      <c r="B1325" s="41" t="s">
        <v>78</v>
      </c>
    </row>
    <row r="1326" spans="2:2" ht="15.75" thickBot="1">
      <c r="B1326" s="41" t="s">
        <v>78</v>
      </c>
    </row>
    <row r="1327" spans="2:2" ht="15.75" thickBot="1">
      <c r="B1327" s="41" t="s">
        <v>78</v>
      </c>
    </row>
    <row r="1328" spans="2:2" ht="15.75" thickBot="1">
      <c r="B1328" s="41" t="s">
        <v>78</v>
      </c>
    </row>
    <row r="1329" spans="2:2" ht="15.75" thickBot="1">
      <c r="B1329" s="41" t="s">
        <v>78</v>
      </c>
    </row>
    <row r="1330" spans="2:2" ht="15.75" thickBot="1">
      <c r="B1330" s="41" t="s">
        <v>78</v>
      </c>
    </row>
    <row r="1331" spans="2:2" ht="15.75" thickBot="1">
      <c r="B1331" s="41" t="s">
        <v>78</v>
      </c>
    </row>
    <row r="1332" spans="2:2" ht="15.75" thickBot="1">
      <c r="B1332" s="41" t="s">
        <v>78</v>
      </c>
    </row>
    <row r="1333" spans="2:2" ht="15.75" thickBot="1">
      <c r="B1333" s="41" t="s">
        <v>78</v>
      </c>
    </row>
    <row r="1334" spans="2:2" ht="15.75" thickBot="1">
      <c r="B1334" s="41" t="s">
        <v>78</v>
      </c>
    </row>
    <row r="1335" spans="2:2" ht="15.75" thickBot="1">
      <c r="B1335" s="41" t="s">
        <v>78</v>
      </c>
    </row>
    <row r="1336" spans="2:2" ht="15.75" thickBot="1">
      <c r="B1336" s="41" t="s">
        <v>78</v>
      </c>
    </row>
    <row r="1337" spans="2:2" ht="15.75" thickBot="1">
      <c r="B1337" s="41" t="s">
        <v>78</v>
      </c>
    </row>
    <row r="1338" spans="2:2" ht="15.75" thickBot="1">
      <c r="B1338" s="41" t="s">
        <v>78</v>
      </c>
    </row>
    <row r="1339" spans="2:2" ht="15.75" thickBot="1">
      <c r="B1339" s="41" t="s">
        <v>78</v>
      </c>
    </row>
    <row r="1340" spans="2:2" ht="15.75" thickBot="1">
      <c r="B1340" s="41" t="s">
        <v>78</v>
      </c>
    </row>
    <row r="1341" spans="2:2" ht="15.75" thickBot="1">
      <c r="B1341" s="41" t="s">
        <v>78</v>
      </c>
    </row>
    <row r="1343" spans="2:2" ht="15.75" thickBot="1"/>
    <row r="1344" spans="2:2" ht="15.75" thickBot="1">
      <c r="B1344" s="56"/>
    </row>
    <row r="1345" spans="2:2" ht="15.75" thickBot="1">
      <c r="B1345" s="39" t="s">
        <v>76</v>
      </c>
    </row>
    <row r="1346" spans="2:2" ht="15.75" thickBot="1">
      <c r="B1346" s="41" t="s">
        <v>78</v>
      </c>
    </row>
    <row r="1347" spans="2:2" ht="15.75" thickBot="1">
      <c r="B1347" s="41" t="s">
        <v>78</v>
      </c>
    </row>
    <row r="1348" spans="2:2" ht="15.75" thickBot="1">
      <c r="B1348" s="41" t="s">
        <v>78</v>
      </c>
    </row>
    <row r="1349" spans="2:2" ht="15.75" thickBot="1">
      <c r="B1349" s="41" t="s">
        <v>78</v>
      </c>
    </row>
    <row r="1350" spans="2:2" ht="15.75" thickBot="1">
      <c r="B1350" s="41" t="s">
        <v>78</v>
      </c>
    </row>
    <row r="1351" spans="2:2" ht="15.75" thickBot="1">
      <c r="B1351" s="41" t="s">
        <v>78</v>
      </c>
    </row>
    <row r="1352" spans="2:2" ht="15.75" thickBot="1">
      <c r="B1352" s="41" t="s">
        <v>78</v>
      </c>
    </row>
    <row r="1353" spans="2:2" ht="15.75" thickBot="1">
      <c r="B1353" s="41" t="s">
        <v>78</v>
      </c>
    </row>
    <row r="1354" spans="2:2" ht="15.75" thickBot="1">
      <c r="B1354" s="41" t="s">
        <v>78</v>
      </c>
    </row>
    <row r="1355" spans="2:2" ht="15.75" thickBot="1">
      <c r="B1355" s="41" t="s">
        <v>78</v>
      </c>
    </row>
    <row r="1356" spans="2:2" ht="15.75" thickBot="1">
      <c r="B1356" s="41" t="s">
        <v>78</v>
      </c>
    </row>
    <row r="1357" spans="2:2" ht="15.75" thickBot="1">
      <c r="B1357" s="41" t="s">
        <v>78</v>
      </c>
    </row>
    <row r="1358" spans="2:2" ht="15.75" thickBot="1">
      <c r="B1358" s="41" t="s">
        <v>78</v>
      </c>
    </row>
    <row r="1359" spans="2:2" ht="15.75" thickBot="1">
      <c r="B1359" s="41" t="s">
        <v>78</v>
      </c>
    </row>
    <row r="1360" spans="2:2" ht="15.75" thickBot="1">
      <c r="B1360" s="41" t="s">
        <v>78</v>
      </c>
    </row>
    <row r="1361" spans="2:2" ht="15.75" thickBot="1">
      <c r="B1361" s="41" t="s">
        <v>78</v>
      </c>
    </row>
    <row r="1362" spans="2:2" ht="15.75" thickBot="1">
      <c r="B1362" s="41" t="s">
        <v>78</v>
      </c>
    </row>
    <row r="1363" spans="2:2" ht="15.75" thickBot="1">
      <c r="B1363" s="41" t="s">
        <v>78</v>
      </c>
    </row>
    <row r="1364" spans="2:2" ht="15.75" thickBot="1">
      <c r="B1364" s="41" t="s">
        <v>78</v>
      </c>
    </row>
    <row r="1365" spans="2:2" ht="15.75" thickBot="1">
      <c r="B1365" s="41" t="s">
        <v>78</v>
      </c>
    </row>
    <row r="1366" spans="2:2" ht="15.75" thickBot="1">
      <c r="B1366" s="41" t="s">
        <v>78</v>
      </c>
    </row>
    <row r="1367" spans="2:2" ht="15.75" thickBot="1">
      <c r="B1367" s="41" t="s">
        <v>78</v>
      </c>
    </row>
    <row r="1368" spans="2:2" ht="15.75" thickBot="1">
      <c r="B1368" s="41" t="s">
        <v>78</v>
      </c>
    </row>
    <row r="1369" spans="2:2" ht="15.75" thickBot="1">
      <c r="B1369" s="41" t="s">
        <v>78</v>
      </c>
    </row>
    <row r="1370" spans="2:2" ht="15.75" thickBot="1">
      <c r="B1370" s="41" t="s">
        <v>78</v>
      </c>
    </row>
    <row r="1371" spans="2:2" ht="15.75" thickBot="1">
      <c r="B1371" s="41" t="s">
        <v>78</v>
      </c>
    </row>
    <row r="1372" spans="2:2" ht="15.75" thickBot="1">
      <c r="B1372" s="41" t="s">
        <v>78</v>
      </c>
    </row>
    <row r="1375" spans="2:2" ht="15.75" thickBot="1"/>
    <row r="1376" spans="2:2" ht="15.75" thickBot="1">
      <c r="B1376" s="56"/>
    </row>
    <row r="1377" spans="2:2" ht="15.75" thickBot="1">
      <c r="B1377" s="39" t="s">
        <v>76</v>
      </c>
    </row>
    <row r="1378" spans="2:2" ht="15.75" thickBot="1">
      <c r="B1378" s="41" t="s">
        <v>78</v>
      </c>
    </row>
    <row r="1379" spans="2:2" ht="15.75" thickBot="1">
      <c r="B1379" s="41" t="s">
        <v>78</v>
      </c>
    </row>
    <row r="1380" spans="2:2" ht="15.75" thickBot="1">
      <c r="B1380" s="41" t="s">
        <v>78</v>
      </c>
    </row>
    <row r="1381" spans="2:2" ht="15.75" thickBot="1">
      <c r="B1381" s="41" t="s">
        <v>78</v>
      </c>
    </row>
    <row r="1382" spans="2:2" ht="15.75" thickBot="1">
      <c r="B1382" s="41" t="s">
        <v>78</v>
      </c>
    </row>
    <row r="1383" spans="2:2" ht="15.75" thickBot="1">
      <c r="B1383" s="41" t="s">
        <v>78</v>
      </c>
    </row>
    <row r="1384" spans="2:2" ht="15.75" thickBot="1">
      <c r="B1384" s="41" t="s">
        <v>78</v>
      </c>
    </row>
    <row r="1385" spans="2:2" ht="15.75" thickBot="1">
      <c r="B1385" s="41" t="s">
        <v>78</v>
      </c>
    </row>
    <row r="1386" spans="2:2" ht="15.75" thickBot="1">
      <c r="B1386" s="41" t="s">
        <v>78</v>
      </c>
    </row>
    <row r="1387" spans="2:2" ht="15.75" thickBot="1">
      <c r="B1387" s="41" t="s">
        <v>78</v>
      </c>
    </row>
    <row r="1388" spans="2:2" ht="15.75" thickBot="1">
      <c r="B1388" s="41" t="s">
        <v>78</v>
      </c>
    </row>
    <row r="1389" spans="2:2" ht="15.75" thickBot="1">
      <c r="B1389" s="41" t="s">
        <v>78</v>
      </c>
    </row>
    <row r="1390" spans="2:2" ht="15.75" thickBot="1">
      <c r="B1390" s="41" t="s">
        <v>78</v>
      </c>
    </row>
    <row r="1391" spans="2:2" ht="15.75" thickBot="1">
      <c r="B1391" s="41" t="s">
        <v>78</v>
      </c>
    </row>
    <row r="1392" spans="2:2" ht="15.75" thickBot="1">
      <c r="B1392" s="41" t="s">
        <v>78</v>
      </c>
    </row>
    <row r="1393" spans="2:2" ht="15.75" thickBot="1">
      <c r="B1393" s="41" t="s">
        <v>78</v>
      </c>
    </row>
    <row r="1394" spans="2:2" ht="15.75" thickBot="1">
      <c r="B1394" s="41" t="s">
        <v>78</v>
      </c>
    </row>
    <row r="1395" spans="2:2" ht="15.75" thickBot="1">
      <c r="B1395" s="41" t="s">
        <v>78</v>
      </c>
    </row>
    <row r="1396" spans="2:2" ht="15.75" thickBot="1">
      <c r="B1396" s="41" t="s">
        <v>78</v>
      </c>
    </row>
    <row r="1397" spans="2:2" ht="15.75" thickBot="1">
      <c r="B1397" s="41" t="s">
        <v>78</v>
      </c>
    </row>
    <row r="1398" spans="2:2" ht="15.75" thickBot="1">
      <c r="B1398" s="41" t="s">
        <v>78</v>
      </c>
    </row>
    <row r="1399" spans="2:2" ht="15.75" thickBot="1">
      <c r="B1399" s="41" t="s">
        <v>78</v>
      </c>
    </row>
    <row r="1400" spans="2:2" ht="15.75" thickBot="1">
      <c r="B1400" s="41" t="s">
        <v>78</v>
      </c>
    </row>
    <row r="1401" spans="2:2" ht="15.75" thickBot="1">
      <c r="B1401" s="41" t="s">
        <v>78</v>
      </c>
    </row>
    <row r="1402" spans="2:2" ht="15.75" thickBot="1">
      <c r="B1402" s="41" t="s">
        <v>78</v>
      </c>
    </row>
    <row r="1404" spans="2:2" ht="15.75" thickBot="1"/>
    <row r="1405" spans="2:2" ht="15.75" thickBot="1">
      <c r="B1405" s="56"/>
    </row>
    <row r="1406" spans="2:2" ht="15.75" thickBot="1">
      <c r="B1406" s="39" t="s">
        <v>76</v>
      </c>
    </row>
    <row r="1407" spans="2:2" ht="15.75" thickBot="1">
      <c r="B1407" s="41" t="s">
        <v>78</v>
      </c>
    </row>
    <row r="1408" spans="2:2" ht="15.75" thickBot="1">
      <c r="B1408" s="41" t="s">
        <v>78</v>
      </c>
    </row>
    <row r="1409" spans="2:2" ht="15.75" thickBot="1">
      <c r="B1409" s="41" t="s">
        <v>78</v>
      </c>
    </row>
    <row r="1410" spans="2:2" ht="15.75" thickBot="1">
      <c r="B1410" s="41" t="s">
        <v>78</v>
      </c>
    </row>
    <row r="1411" spans="2:2" ht="15.75" thickBot="1">
      <c r="B1411" s="41" t="s">
        <v>78</v>
      </c>
    </row>
    <row r="1412" spans="2:2" ht="15.75" thickBot="1">
      <c r="B1412" s="41" t="s">
        <v>78</v>
      </c>
    </row>
    <row r="1413" spans="2:2" ht="15.75" thickBot="1">
      <c r="B1413" s="41" t="s">
        <v>78</v>
      </c>
    </row>
    <row r="1414" spans="2:2" ht="15.75" thickBot="1">
      <c r="B1414" s="41" t="s">
        <v>78</v>
      </c>
    </row>
    <row r="1415" spans="2:2" ht="15.75" thickBot="1">
      <c r="B1415" s="41" t="s">
        <v>78</v>
      </c>
    </row>
    <row r="1416" spans="2:2" ht="15.75" thickBot="1">
      <c r="B1416" s="41" t="s">
        <v>78</v>
      </c>
    </row>
    <row r="1417" spans="2:2" ht="15.75" thickBot="1">
      <c r="B1417" s="41" t="s">
        <v>78</v>
      </c>
    </row>
    <row r="1418" spans="2:2" ht="15.75" thickBot="1">
      <c r="B1418" s="41" t="s">
        <v>78</v>
      </c>
    </row>
    <row r="1419" spans="2:2" ht="15.75" thickBot="1">
      <c r="B1419" s="41" t="s">
        <v>78</v>
      </c>
    </row>
    <row r="1420" spans="2:2" ht="15.75" thickBot="1">
      <c r="B1420" s="41" t="s">
        <v>78</v>
      </c>
    </row>
    <row r="1421" spans="2:2" ht="15.75" thickBot="1">
      <c r="B1421" s="41" t="s">
        <v>78</v>
      </c>
    </row>
    <row r="1422" spans="2:2" ht="15.75" thickBot="1">
      <c r="B1422" s="41" t="s">
        <v>78</v>
      </c>
    </row>
    <row r="1423" spans="2:2" ht="15.75" thickBot="1">
      <c r="B1423" s="41" t="s">
        <v>78</v>
      </c>
    </row>
    <row r="1424" spans="2:2" ht="15.75" thickBot="1">
      <c r="B1424" s="41" t="s">
        <v>78</v>
      </c>
    </row>
    <row r="1425" spans="2:2" ht="15.75" thickBot="1">
      <c r="B1425" s="41" t="s">
        <v>78</v>
      </c>
    </row>
    <row r="1426" spans="2:2" ht="15.75" thickBot="1">
      <c r="B1426" s="41" t="s">
        <v>78</v>
      </c>
    </row>
    <row r="1427" spans="2:2" ht="15.75" thickBot="1">
      <c r="B1427" s="41" t="s">
        <v>78</v>
      </c>
    </row>
    <row r="1428" spans="2:2" ht="15.75" thickBot="1">
      <c r="B1428" s="41" t="s">
        <v>78</v>
      </c>
    </row>
    <row r="1429" spans="2:2" ht="15.75" thickBot="1">
      <c r="B1429" s="41" t="s">
        <v>78</v>
      </c>
    </row>
    <row r="1430" spans="2:2" ht="15.75" thickBot="1">
      <c r="B1430" s="41" t="s">
        <v>78</v>
      </c>
    </row>
    <row r="1431" spans="2:2" ht="15.75" thickBot="1">
      <c r="B1431" s="41" t="s">
        <v>78</v>
      </c>
    </row>
    <row r="1432" spans="2:2" ht="15.75" thickBot="1">
      <c r="B1432" s="41" t="s">
        <v>78</v>
      </c>
    </row>
    <row r="1434" spans="2:2" ht="15.75" thickBot="1"/>
    <row r="1435" spans="2:2" ht="15.75" thickBot="1">
      <c r="B1435" s="56"/>
    </row>
    <row r="1436" spans="2:2" ht="15.75" thickBot="1">
      <c r="B1436" s="39" t="s">
        <v>76</v>
      </c>
    </row>
    <row r="1437" spans="2:2" ht="15.75" thickBot="1">
      <c r="B1437" s="41" t="s">
        <v>78</v>
      </c>
    </row>
    <row r="1438" spans="2:2" ht="15.75" thickBot="1">
      <c r="B1438" s="41" t="s">
        <v>78</v>
      </c>
    </row>
    <row r="1439" spans="2:2" ht="15.75" thickBot="1">
      <c r="B1439" s="41" t="s">
        <v>78</v>
      </c>
    </row>
    <row r="1440" spans="2:2" ht="15.75" thickBot="1">
      <c r="B1440" s="41" t="s">
        <v>78</v>
      </c>
    </row>
    <row r="1441" spans="2:2" ht="15.75" thickBot="1">
      <c r="B1441" s="41" t="s">
        <v>78</v>
      </c>
    </row>
    <row r="1442" spans="2:2" ht="15.75" thickBot="1">
      <c r="B1442" s="41" t="s">
        <v>78</v>
      </c>
    </row>
    <row r="1443" spans="2:2" ht="15.75" thickBot="1">
      <c r="B1443" s="41" t="s">
        <v>78</v>
      </c>
    </row>
    <row r="1444" spans="2:2" ht="15.75" thickBot="1">
      <c r="B1444" s="41" t="s">
        <v>78</v>
      </c>
    </row>
    <row r="1445" spans="2:2" ht="15.75" thickBot="1">
      <c r="B1445" s="41" t="s">
        <v>78</v>
      </c>
    </row>
    <row r="1446" spans="2:2" ht="15.75" thickBot="1">
      <c r="B1446" s="41" t="s">
        <v>78</v>
      </c>
    </row>
    <row r="1447" spans="2:2" ht="15.75" thickBot="1">
      <c r="B1447" s="41" t="s">
        <v>78</v>
      </c>
    </row>
    <row r="1448" spans="2:2" ht="15.75" thickBot="1">
      <c r="B1448" s="41" t="s">
        <v>78</v>
      </c>
    </row>
    <row r="1449" spans="2:2" ht="15.75" thickBot="1">
      <c r="B1449" s="41" t="s">
        <v>78</v>
      </c>
    </row>
    <row r="1450" spans="2:2" ht="15.75" thickBot="1">
      <c r="B1450" s="41" t="s">
        <v>78</v>
      </c>
    </row>
    <row r="1451" spans="2:2" ht="15.75" thickBot="1">
      <c r="B1451" s="41" t="s">
        <v>78</v>
      </c>
    </row>
    <row r="1452" spans="2:2" ht="15.75" thickBot="1">
      <c r="B1452" s="41" t="s">
        <v>78</v>
      </c>
    </row>
    <row r="1453" spans="2:2" ht="15.75" thickBot="1">
      <c r="B1453" s="41" t="s">
        <v>78</v>
      </c>
    </row>
    <row r="1454" spans="2:2" ht="15.75" thickBot="1">
      <c r="B1454" s="41" t="s">
        <v>78</v>
      </c>
    </row>
    <row r="1455" spans="2:2" ht="15.75" thickBot="1">
      <c r="B1455" s="41" t="s">
        <v>78</v>
      </c>
    </row>
    <row r="1456" spans="2:2" ht="15.75" thickBot="1">
      <c r="B1456" s="41" t="s">
        <v>78</v>
      </c>
    </row>
    <row r="1457" spans="2:2" ht="15.75" thickBot="1">
      <c r="B1457" s="41" t="s">
        <v>78</v>
      </c>
    </row>
    <row r="1458" spans="2:2" ht="15.75" thickBot="1">
      <c r="B1458" s="41" t="s">
        <v>78</v>
      </c>
    </row>
    <row r="1459" spans="2:2" ht="15.75" thickBot="1">
      <c r="B1459" s="41" t="s">
        <v>78</v>
      </c>
    </row>
    <row r="1460" spans="2:2" ht="15.75" thickBot="1">
      <c r="B1460" s="41" t="s">
        <v>78</v>
      </c>
    </row>
    <row r="1461" spans="2:2" ht="15.75" thickBot="1">
      <c r="B1461" s="41" t="s">
        <v>78</v>
      </c>
    </row>
    <row r="1462" spans="2:2" ht="15.75" thickBot="1">
      <c r="B1462" s="41" t="s">
        <v>78</v>
      </c>
    </row>
    <row r="1465" spans="2:2" ht="15.75" thickBot="1"/>
    <row r="1466" spans="2:2" ht="15.75" thickBot="1">
      <c r="B1466" s="56"/>
    </row>
    <row r="1467" spans="2:2" ht="15.75" thickBot="1">
      <c r="B1467" s="39" t="s">
        <v>76</v>
      </c>
    </row>
    <row r="1468" spans="2:2" ht="15.75" thickBot="1">
      <c r="B1468" s="41" t="s">
        <v>78</v>
      </c>
    </row>
    <row r="1469" spans="2:2" ht="15.75" thickBot="1">
      <c r="B1469" s="41" t="s">
        <v>78</v>
      </c>
    </row>
    <row r="1470" spans="2:2" ht="15.75" thickBot="1">
      <c r="B1470" s="41" t="s">
        <v>78</v>
      </c>
    </row>
    <row r="1471" spans="2:2" ht="15.75" thickBot="1">
      <c r="B1471" s="41" t="s">
        <v>78</v>
      </c>
    </row>
    <row r="1472" spans="2:2" ht="15.75" thickBot="1">
      <c r="B1472" s="41" t="s">
        <v>78</v>
      </c>
    </row>
    <row r="1473" spans="2:2" ht="15.75" thickBot="1">
      <c r="B1473" s="41" t="s">
        <v>78</v>
      </c>
    </row>
    <row r="1474" spans="2:2" ht="15.75" thickBot="1">
      <c r="B1474" s="41" t="s">
        <v>78</v>
      </c>
    </row>
    <row r="1475" spans="2:2" ht="15.75" thickBot="1">
      <c r="B1475" s="41" t="s">
        <v>78</v>
      </c>
    </row>
    <row r="1476" spans="2:2" ht="15.75" thickBot="1">
      <c r="B1476" s="41" t="s">
        <v>78</v>
      </c>
    </row>
    <row r="1477" spans="2:2" ht="15.75" thickBot="1">
      <c r="B1477" s="41" t="s">
        <v>78</v>
      </c>
    </row>
    <row r="1478" spans="2:2" ht="15.75" thickBot="1">
      <c r="B1478" s="41" t="s">
        <v>78</v>
      </c>
    </row>
    <row r="1479" spans="2:2" ht="15.75" thickBot="1">
      <c r="B1479" s="41" t="s">
        <v>78</v>
      </c>
    </row>
    <row r="1480" spans="2:2" ht="15.75" thickBot="1">
      <c r="B1480" s="41" t="s">
        <v>78</v>
      </c>
    </row>
    <row r="1481" spans="2:2" ht="15.75" thickBot="1">
      <c r="B1481" s="41" t="s">
        <v>78</v>
      </c>
    </row>
    <row r="1482" spans="2:2" ht="15.75" thickBot="1">
      <c r="B1482" s="41" t="s">
        <v>78</v>
      </c>
    </row>
    <row r="1483" spans="2:2" ht="15.75" thickBot="1">
      <c r="B1483" s="41" t="s">
        <v>78</v>
      </c>
    </row>
    <row r="1484" spans="2:2" ht="15.75" thickBot="1">
      <c r="B1484" s="41" t="s">
        <v>78</v>
      </c>
    </row>
    <row r="1485" spans="2:2" ht="15.75" thickBot="1">
      <c r="B1485" s="41" t="s">
        <v>78</v>
      </c>
    </row>
    <row r="1486" spans="2:2" ht="15.75" thickBot="1">
      <c r="B1486" s="41" t="s">
        <v>78</v>
      </c>
    </row>
    <row r="1487" spans="2:2" ht="15.75" thickBot="1">
      <c r="B1487" s="41" t="s">
        <v>78</v>
      </c>
    </row>
    <row r="1488" spans="2:2" ht="15.75" thickBot="1">
      <c r="B1488" s="41" t="s">
        <v>78</v>
      </c>
    </row>
    <row r="1489" spans="2:2" ht="15.75" thickBot="1">
      <c r="B1489" s="41" t="s">
        <v>78</v>
      </c>
    </row>
    <row r="1490" spans="2:2" ht="15.75" thickBot="1">
      <c r="B1490" s="41" t="s">
        <v>78</v>
      </c>
    </row>
    <row r="1491" spans="2:2" ht="15.75" thickBot="1">
      <c r="B1491" s="41" t="s">
        <v>78</v>
      </c>
    </row>
    <row r="1492" spans="2:2" ht="15.75" thickBot="1">
      <c r="B1492" s="41" t="s">
        <v>78</v>
      </c>
    </row>
    <row r="1493" spans="2:2" ht="15.75" thickBot="1">
      <c r="B1493" s="41" t="s">
        <v>78</v>
      </c>
    </row>
    <row r="1498" spans="2:2" ht="15.75" thickBot="1"/>
    <row r="1499" spans="2:2" ht="15.75" thickBot="1">
      <c r="B1499" s="56"/>
    </row>
    <row r="1500" spans="2:2" ht="15.75" thickBot="1">
      <c r="B1500" s="39" t="s">
        <v>76</v>
      </c>
    </row>
    <row r="1501" spans="2:2" ht="15.75" thickBot="1">
      <c r="B1501" s="41" t="s">
        <v>78</v>
      </c>
    </row>
    <row r="1502" spans="2:2" ht="15.75" thickBot="1">
      <c r="B1502" s="41" t="s">
        <v>78</v>
      </c>
    </row>
    <row r="1503" spans="2:2" ht="15.75" thickBot="1">
      <c r="B1503" s="41" t="s">
        <v>78</v>
      </c>
    </row>
    <row r="1504" spans="2:2" ht="15.75" thickBot="1">
      <c r="B1504" s="41" t="s">
        <v>78</v>
      </c>
    </row>
    <row r="1505" spans="2:2" ht="15.75" thickBot="1">
      <c r="B1505" s="41" t="s">
        <v>78</v>
      </c>
    </row>
    <row r="1506" spans="2:2" ht="15.75" thickBot="1">
      <c r="B1506" s="41" t="s">
        <v>78</v>
      </c>
    </row>
    <row r="1507" spans="2:2" ht="15.75" thickBot="1">
      <c r="B1507" s="41" t="s">
        <v>78</v>
      </c>
    </row>
    <row r="1508" spans="2:2" ht="15.75" thickBot="1">
      <c r="B1508" s="41" t="s">
        <v>78</v>
      </c>
    </row>
    <row r="1509" spans="2:2" ht="15.75" thickBot="1">
      <c r="B1509" s="41" t="s">
        <v>78</v>
      </c>
    </row>
    <row r="1510" spans="2:2" ht="15.75" thickBot="1">
      <c r="B1510" s="41" t="s">
        <v>78</v>
      </c>
    </row>
    <row r="1511" spans="2:2" ht="15.75" thickBot="1">
      <c r="B1511" s="41" t="s">
        <v>78</v>
      </c>
    </row>
    <row r="1512" spans="2:2" ht="15.75" thickBot="1">
      <c r="B1512" s="41" t="s">
        <v>78</v>
      </c>
    </row>
    <row r="1513" spans="2:2" ht="15.75" thickBot="1">
      <c r="B1513" s="41" t="s">
        <v>78</v>
      </c>
    </row>
    <row r="1514" spans="2:2" ht="15.75" thickBot="1">
      <c r="B1514" s="41" t="s">
        <v>78</v>
      </c>
    </row>
    <row r="1515" spans="2:2" ht="15.75" thickBot="1">
      <c r="B1515" s="41" t="s">
        <v>78</v>
      </c>
    </row>
    <row r="1516" spans="2:2" ht="15.75" thickBot="1">
      <c r="B1516" s="41" t="s">
        <v>78</v>
      </c>
    </row>
    <row r="1517" spans="2:2" ht="15.75" thickBot="1">
      <c r="B1517" s="41" t="s">
        <v>78</v>
      </c>
    </row>
    <row r="1518" spans="2:2" ht="15.75" thickBot="1">
      <c r="B1518" s="41" t="s">
        <v>78</v>
      </c>
    </row>
    <row r="1519" spans="2:2" ht="15.75" thickBot="1">
      <c r="B1519" s="41" t="s">
        <v>78</v>
      </c>
    </row>
    <row r="1520" spans="2:2" ht="15.75" thickBot="1">
      <c r="B1520" s="41" t="s">
        <v>78</v>
      </c>
    </row>
    <row r="1521" spans="2:2" ht="15.75" thickBot="1">
      <c r="B1521" s="41" t="s">
        <v>78</v>
      </c>
    </row>
    <row r="1522" spans="2:2" ht="15.75" thickBot="1">
      <c r="B1522" s="41" t="s">
        <v>78</v>
      </c>
    </row>
    <row r="1524" spans="2:2" ht="15.75" thickBot="1"/>
    <row r="1525" spans="2:2" ht="15.75" thickBot="1">
      <c r="B1525" s="56"/>
    </row>
    <row r="1526" spans="2:2" ht="15.75" thickBot="1">
      <c r="B1526" s="39" t="s">
        <v>76</v>
      </c>
    </row>
    <row r="1527" spans="2:2" ht="15.75" thickBot="1">
      <c r="B1527" s="41" t="s">
        <v>78</v>
      </c>
    </row>
    <row r="1528" spans="2:2" ht="15.75" thickBot="1">
      <c r="B1528" s="41" t="s">
        <v>78</v>
      </c>
    </row>
    <row r="1529" spans="2:2" ht="15.75" thickBot="1">
      <c r="B1529" s="41" t="s">
        <v>78</v>
      </c>
    </row>
    <row r="1530" spans="2:2" ht="15.75" thickBot="1">
      <c r="B1530" s="41" t="s">
        <v>78</v>
      </c>
    </row>
    <row r="1531" spans="2:2" ht="15.75" thickBot="1">
      <c r="B1531" s="41" t="s">
        <v>78</v>
      </c>
    </row>
    <row r="1535" spans="2:2" ht="15.75" thickBot="1"/>
    <row r="1536" spans="2:2" ht="15.75" thickBot="1">
      <c r="B1536" s="56"/>
    </row>
    <row r="1537" spans="2:2" ht="15.75" thickBot="1">
      <c r="B1537" s="39" t="s">
        <v>76</v>
      </c>
    </row>
    <row r="1538" spans="2:2" ht="15.75" thickBot="1">
      <c r="B1538" s="41" t="s">
        <v>78</v>
      </c>
    </row>
    <row r="1539" spans="2:2" ht="15.75" thickBot="1">
      <c r="B1539" s="41" t="s">
        <v>78</v>
      </c>
    </row>
    <row r="1540" spans="2:2" ht="15.75" thickBot="1">
      <c r="B1540" s="41" t="s">
        <v>78</v>
      </c>
    </row>
    <row r="1541" spans="2:2" ht="15.75" thickBot="1">
      <c r="B1541" s="41" t="s">
        <v>78</v>
      </c>
    </row>
    <row r="1542" spans="2:2" ht="15.75" thickBot="1">
      <c r="B1542" s="41" t="s">
        <v>78</v>
      </c>
    </row>
    <row r="1543" spans="2:2" ht="15.75" thickBot="1">
      <c r="B1543" s="41" t="s">
        <v>78</v>
      </c>
    </row>
    <row r="1544" spans="2:2" ht="15.75" thickBot="1">
      <c r="B1544" s="41" t="s">
        <v>78</v>
      </c>
    </row>
    <row r="1545" spans="2:2" ht="15.75" thickBot="1">
      <c r="B1545" s="41" t="s">
        <v>78</v>
      </c>
    </row>
    <row r="1546" spans="2:2" ht="15.75" thickBot="1">
      <c r="B1546" s="41" t="s">
        <v>78</v>
      </c>
    </row>
    <row r="1547" spans="2:2" ht="15.75" thickBot="1">
      <c r="B1547" s="41" t="s">
        <v>78</v>
      </c>
    </row>
    <row r="1548" spans="2:2" ht="15.75" thickBot="1">
      <c r="B1548" s="41" t="s">
        <v>78</v>
      </c>
    </row>
    <row r="1549" spans="2:2" ht="15.75" thickBot="1">
      <c r="B1549" s="41" t="s">
        <v>78</v>
      </c>
    </row>
    <row r="1552" spans="2:2" ht="15.75" thickBot="1"/>
    <row r="1553" spans="2:2" ht="15.75" thickBot="1">
      <c r="B1553" s="56"/>
    </row>
    <row r="1554" spans="2:2" ht="15.75" thickBot="1">
      <c r="B1554" s="39" t="s">
        <v>76</v>
      </c>
    </row>
    <row r="1555" spans="2:2" ht="15.75" thickBot="1">
      <c r="B1555" s="41" t="s">
        <v>78</v>
      </c>
    </row>
    <row r="1556" spans="2:2" ht="15.75" thickBot="1">
      <c r="B1556" s="41" t="s">
        <v>78</v>
      </c>
    </row>
    <row r="1557" spans="2:2" ht="15.75" thickBot="1">
      <c r="B1557" s="41" t="s">
        <v>78</v>
      </c>
    </row>
    <row r="1558" spans="2:2" ht="15.75" thickBot="1">
      <c r="B1558" s="41" t="s">
        <v>78</v>
      </c>
    </row>
    <row r="1559" spans="2:2" ht="15.75" thickBot="1">
      <c r="B1559" s="41" t="s">
        <v>78</v>
      </c>
    </row>
    <row r="1560" spans="2:2" ht="15.75" thickBot="1">
      <c r="B1560" s="41" t="s">
        <v>78</v>
      </c>
    </row>
    <row r="1561" spans="2:2" ht="15.75" thickBot="1">
      <c r="B1561" s="41" t="s">
        <v>78</v>
      </c>
    </row>
    <row r="1562" spans="2:2" ht="15.75" thickBot="1">
      <c r="B1562" s="41" t="s">
        <v>78</v>
      </c>
    </row>
    <row r="1563" spans="2:2" ht="15.75" thickBot="1">
      <c r="B1563" s="41" t="s">
        <v>78</v>
      </c>
    </row>
    <row r="1564" spans="2:2" ht="15.75" thickBot="1">
      <c r="B1564" s="41" t="s">
        <v>78</v>
      </c>
    </row>
    <row r="1565" spans="2:2" ht="15.75" thickBot="1">
      <c r="B1565" s="41" t="s">
        <v>78</v>
      </c>
    </row>
    <row r="1566" spans="2:2" ht="15.75" thickBot="1">
      <c r="B1566" s="41" t="s">
        <v>78</v>
      </c>
    </row>
    <row r="1567" spans="2:2" ht="15.75" thickBot="1">
      <c r="B1567" s="41" t="s">
        <v>78</v>
      </c>
    </row>
    <row r="1568" spans="2:2" ht="15.75" thickBot="1">
      <c r="B1568" s="41" t="s">
        <v>78</v>
      </c>
    </row>
    <row r="1571" spans="2:2" ht="15.75" thickBot="1"/>
    <row r="1572" spans="2:2" ht="15.75" thickBot="1">
      <c r="B1572" s="56"/>
    </row>
    <row r="1573" spans="2:2" ht="15.75" thickBot="1">
      <c r="B1573" s="39" t="s">
        <v>76</v>
      </c>
    </row>
    <row r="1574" spans="2:2" ht="15.75" thickBot="1">
      <c r="B1574" s="41" t="s">
        <v>78</v>
      </c>
    </row>
    <row r="1575" spans="2:2" ht="15.75" thickBot="1">
      <c r="B1575" s="41" t="s">
        <v>78</v>
      </c>
    </row>
    <row r="1576" spans="2:2" ht="15.75" thickBot="1">
      <c r="B1576" s="41" t="s">
        <v>78</v>
      </c>
    </row>
    <row r="1577" spans="2:2" ht="15.75" thickBot="1">
      <c r="B1577" s="41" t="s">
        <v>78</v>
      </c>
    </row>
    <row r="1578" spans="2:2" ht="15.75" thickBot="1">
      <c r="B1578" s="41" t="s">
        <v>78</v>
      </c>
    </row>
    <row r="1579" spans="2:2" ht="15.75" thickBot="1">
      <c r="B1579" s="41" t="s">
        <v>78</v>
      </c>
    </row>
    <row r="1580" spans="2:2" ht="15.75" thickBot="1">
      <c r="B1580" s="41" t="s">
        <v>78</v>
      </c>
    </row>
    <row r="1581" spans="2:2" ht="15.75" thickBot="1">
      <c r="B1581" s="41" t="s">
        <v>78</v>
      </c>
    </row>
    <row r="1582" spans="2:2" ht="15.75" thickBot="1">
      <c r="B1582" s="41" t="s">
        <v>78</v>
      </c>
    </row>
    <row r="1583" spans="2:2" ht="15.75" thickBot="1">
      <c r="B1583" s="41" t="s">
        <v>78</v>
      </c>
    </row>
    <row r="1584" spans="2:2" ht="15.75" thickBot="1">
      <c r="B1584" s="41" t="s">
        <v>78</v>
      </c>
    </row>
    <row r="1585" spans="2:2" ht="15.75" thickBot="1">
      <c r="B1585" s="41" t="s">
        <v>78</v>
      </c>
    </row>
    <row r="1586" spans="2:2" ht="15.75" thickBot="1">
      <c r="B1586" s="41" t="s">
        <v>78</v>
      </c>
    </row>
    <row r="1593" spans="2:2" ht="15.75" thickBot="1"/>
    <row r="1594" spans="2:2" ht="15.75" thickBot="1">
      <c r="B1594" s="56"/>
    </row>
    <row r="1595" spans="2:2" ht="15.75" thickBot="1">
      <c r="B1595" s="39" t="s">
        <v>76</v>
      </c>
    </row>
    <row r="1596" spans="2:2" ht="15.75" thickBot="1">
      <c r="B1596" s="41" t="s">
        <v>78</v>
      </c>
    </row>
    <row r="1597" spans="2:2" ht="15.75" thickBot="1">
      <c r="B1597" s="41" t="s">
        <v>78</v>
      </c>
    </row>
    <row r="1598" spans="2:2" ht="15.75" thickBot="1">
      <c r="B1598" s="41" t="s">
        <v>78</v>
      </c>
    </row>
    <row r="1599" spans="2:2" ht="15.75" thickBot="1">
      <c r="B1599" s="41" t="s">
        <v>78</v>
      </c>
    </row>
    <row r="1600" spans="2:2" ht="15.75" thickBot="1">
      <c r="B1600" s="41" t="s">
        <v>78</v>
      </c>
    </row>
    <row r="1601" spans="2:2" ht="15.75" thickBot="1">
      <c r="B1601" s="41" t="s">
        <v>78</v>
      </c>
    </row>
    <row r="1602" spans="2:2" ht="15.75" thickBot="1">
      <c r="B1602" s="41" t="s">
        <v>78</v>
      </c>
    </row>
    <row r="1603" spans="2:2" ht="15.75" thickBot="1">
      <c r="B1603" s="41" t="s">
        <v>78</v>
      </c>
    </row>
    <row r="1604" spans="2:2" ht="15.75" thickBot="1">
      <c r="B1604" s="41" t="s">
        <v>78</v>
      </c>
    </row>
    <row r="1605" spans="2:2" ht="15.75" thickBot="1">
      <c r="B1605" s="41" t="s">
        <v>78</v>
      </c>
    </row>
    <row r="1606" spans="2:2" ht="15.75" thickBot="1">
      <c r="B1606" s="41" t="s">
        <v>78</v>
      </c>
    </row>
    <row r="1607" spans="2:2" ht="15.75" thickBot="1">
      <c r="B1607" s="41" t="s">
        <v>78</v>
      </c>
    </row>
    <row r="1608" spans="2:2" ht="15.75" thickBot="1">
      <c r="B1608" s="41" t="s">
        <v>78</v>
      </c>
    </row>
    <row r="1609" spans="2:2" ht="15.75" thickBot="1">
      <c r="B1609" s="41" t="s">
        <v>78</v>
      </c>
    </row>
    <row r="1612" spans="2:2" ht="15.75" thickBot="1"/>
    <row r="1613" spans="2:2" ht="15.75" thickBot="1">
      <c r="B1613" s="56"/>
    </row>
    <row r="1614" spans="2:2" ht="15.75" thickBot="1">
      <c r="B1614" s="39" t="s">
        <v>76</v>
      </c>
    </row>
    <row r="1615" spans="2:2" ht="15.75" thickBot="1">
      <c r="B1615" s="41" t="s">
        <v>78</v>
      </c>
    </row>
    <row r="1616" spans="2:2" ht="15.75" thickBot="1">
      <c r="B1616" s="41" t="s">
        <v>78</v>
      </c>
    </row>
    <row r="1617" spans="2:2" ht="15.75" thickBot="1">
      <c r="B1617" s="41" t="s">
        <v>78</v>
      </c>
    </row>
    <row r="1618" spans="2:2" ht="15.75" thickBot="1">
      <c r="B1618" s="41" t="s">
        <v>78</v>
      </c>
    </row>
    <row r="1619" spans="2:2" ht="15.75" thickBot="1">
      <c r="B1619" s="41" t="s">
        <v>78</v>
      </c>
    </row>
    <row r="1620" spans="2:2" ht="15.75" thickBot="1">
      <c r="B1620" s="41" t="s">
        <v>78</v>
      </c>
    </row>
    <row r="1621" spans="2:2" ht="15.75" thickBot="1">
      <c r="B1621" s="41" t="s">
        <v>78</v>
      </c>
    </row>
    <row r="1622" spans="2:2" ht="15.75" thickBot="1">
      <c r="B1622" s="41" t="s">
        <v>78</v>
      </c>
    </row>
    <row r="1623" spans="2:2" ht="15.75" thickBot="1">
      <c r="B1623" s="41" t="s">
        <v>78</v>
      </c>
    </row>
    <row r="1624" spans="2:2" ht="15.75" thickBot="1">
      <c r="B1624" s="41" t="s">
        <v>78</v>
      </c>
    </row>
    <row r="1625" spans="2:2" ht="15.75" thickBot="1">
      <c r="B1625" s="41" t="s">
        <v>78</v>
      </c>
    </row>
    <row r="1626" spans="2:2" ht="15.75" thickBot="1">
      <c r="B1626" s="41" t="s">
        <v>78</v>
      </c>
    </row>
    <row r="1627" spans="2:2" ht="15.75" thickBot="1">
      <c r="B1627" s="41" t="s">
        <v>78</v>
      </c>
    </row>
    <row r="1630" spans="2:2" ht="15.75" thickBot="1"/>
    <row r="1631" spans="2:2" ht="15.75" thickBot="1">
      <c r="B1631" s="56"/>
    </row>
    <row r="1632" spans="2:2" ht="15.75" thickBot="1">
      <c r="B1632" s="39" t="s">
        <v>76</v>
      </c>
    </row>
    <row r="1633" spans="2:2" ht="15.75" thickBot="1">
      <c r="B1633" s="41" t="s">
        <v>78</v>
      </c>
    </row>
    <row r="1634" spans="2:2" ht="15.75" thickBot="1">
      <c r="B1634" s="41" t="s">
        <v>78</v>
      </c>
    </row>
    <row r="1635" spans="2:2" ht="15.75" thickBot="1">
      <c r="B1635" s="41" t="s">
        <v>78</v>
      </c>
    </row>
    <row r="1636" spans="2:2" ht="15.75" thickBot="1">
      <c r="B1636" s="41" t="s">
        <v>78</v>
      </c>
    </row>
    <row r="1637" spans="2:2" ht="15.75" thickBot="1">
      <c r="B1637" s="41" t="s">
        <v>78</v>
      </c>
    </row>
    <row r="1638" spans="2:2" ht="15.75" thickBot="1">
      <c r="B1638" s="41" t="s">
        <v>78</v>
      </c>
    </row>
    <row r="1639" spans="2:2" ht="15.75" thickBot="1">
      <c r="B1639" s="41" t="s">
        <v>78</v>
      </c>
    </row>
    <row r="1640" spans="2:2" ht="15.75" thickBot="1">
      <c r="B1640" s="41" t="s">
        <v>78</v>
      </c>
    </row>
    <row r="1641" spans="2:2" ht="15.75" thickBot="1">
      <c r="B1641" s="41" t="s">
        <v>78</v>
      </c>
    </row>
    <row r="1642" spans="2:2" ht="15.75" thickBot="1">
      <c r="B1642" s="41" t="s">
        <v>78</v>
      </c>
    </row>
    <row r="1643" spans="2:2" ht="15.75" thickBot="1">
      <c r="B1643" s="41" t="s">
        <v>78</v>
      </c>
    </row>
    <row r="1644" spans="2:2" ht="15.75" thickBot="1">
      <c r="B1644" s="41" t="s">
        <v>78</v>
      </c>
    </row>
    <row r="1647" spans="2:2" ht="15.75" thickBot="1"/>
    <row r="1648" spans="2:2" ht="15.75" thickBot="1">
      <c r="B1648" s="56"/>
    </row>
    <row r="1649" spans="2:2" ht="15.75" thickBot="1">
      <c r="B1649" s="39" t="s">
        <v>76</v>
      </c>
    </row>
    <row r="1650" spans="2:2" ht="15.75" thickBot="1">
      <c r="B1650" s="41" t="s">
        <v>78</v>
      </c>
    </row>
    <row r="1651" spans="2:2" ht="15.75" thickBot="1">
      <c r="B1651" s="41" t="s">
        <v>78</v>
      </c>
    </row>
    <row r="1652" spans="2:2" ht="15.75" thickBot="1">
      <c r="B1652" s="41" t="s">
        <v>78</v>
      </c>
    </row>
    <row r="1653" spans="2:2" ht="15.75" thickBot="1">
      <c r="B1653" s="41" t="s">
        <v>78</v>
      </c>
    </row>
    <row r="1654" spans="2:2" ht="15.75" thickBot="1">
      <c r="B1654" s="41" t="s">
        <v>78</v>
      </c>
    </row>
    <row r="1660" spans="2:2" ht="15.75" thickBot="1"/>
    <row r="1661" spans="2:2" ht="15.75" thickBot="1">
      <c r="B1661" s="56"/>
    </row>
    <row r="1662" spans="2:2" ht="15.75" thickBot="1">
      <c r="B1662" s="39" t="s">
        <v>76</v>
      </c>
    </row>
    <row r="1663" spans="2:2" ht="15.75" thickBot="1">
      <c r="B1663" s="41" t="s">
        <v>78</v>
      </c>
    </row>
    <row r="1664" spans="2:2" ht="15.75" thickBot="1">
      <c r="B1664" s="41" t="s">
        <v>78</v>
      </c>
    </row>
    <row r="1665" spans="2:2" ht="15.75" thickBot="1">
      <c r="B1665" s="41" t="s">
        <v>78</v>
      </c>
    </row>
    <row r="1666" spans="2:2" ht="15.75" thickBot="1">
      <c r="B1666" s="41" t="s">
        <v>78</v>
      </c>
    </row>
    <row r="1667" spans="2:2" ht="15.75" thickBot="1">
      <c r="B1667" s="41" t="s">
        <v>78</v>
      </c>
    </row>
    <row r="1668" spans="2:2" ht="15.75" thickBot="1">
      <c r="B1668" s="41" t="s">
        <v>78</v>
      </c>
    </row>
    <row r="1669" spans="2:2" ht="15.75" thickBot="1">
      <c r="B1669" s="41" t="s">
        <v>78</v>
      </c>
    </row>
    <row r="1670" spans="2:2" ht="15.75" thickBot="1">
      <c r="B1670" s="41" t="s">
        <v>78</v>
      </c>
    </row>
    <row r="1671" spans="2:2" ht="15.75" thickBot="1">
      <c r="B1671" s="41" t="s">
        <v>78</v>
      </c>
    </row>
    <row r="1672" spans="2:2" ht="15.75" thickBot="1">
      <c r="B1672" s="41" t="s">
        <v>78</v>
      </c>
    </row>
    <row r="1673" spans="2:2" ht="15.75" thickBot="1">
      <c r="B1673" s="41" t="s">
        <v>78</v>
      </c>
    </row>
    <row r="1674" spans="2:2" ht="15.75" thickBot="1">
      <c r="B1674" s="41" t="s">
        <v>78</v>
      </c>
    </row>
    <row r="1675" spans="2:2" ht="15.75" thickBot="1">
      <c r="B1675" s="41" t="s">
        <v>78</v>
      </c>
    </row>
    <row r="1676" spans="2:2" ht="15.75" thickBot="1">
      <c r="B1676" s="41" t="s">
        <v>78</v>
      </c>
    </row>
    <row r="1677" spans="2:2" ht="15.75" thickBot="1">
      <c r="B1677" s="41" t="s">
        <v>78</v>
      </c>
    </row>
    <row r="1678" spans="2:2" ht="15.75" thickBot="1">
      <c r="B1678" s="41" t="s">
        <v>78</v>
      </c>
    </row>
    <row r="1679" spans="2:2" ht="15.75" thickBot="1">
      <c r="B1679" s="41" t="s">
        <v>78</v>
      </c>
    </row>
    <row r="1680" spans="2:2" ht="15.75" thickBot="1">
      <c r="B1680" s="41" t="s">
        <v>78</v>
      </c>
    </row>
    <row r="1681" spans="2:2" ht="15.75" thickBot="1">
      <c r="B1681" s="41" t="s">
        <v>78</v>
      </c>
    </row>
    <row r="1682" spans="2:2" ht="15.75" thickBot="1">
      <c r="B1682" s="41" t="s">
        <v>78</v>
      </c>
    </row>
    <row r="1683" spans="2:2" ht="15.75" thickBot="1">
      <c r="B1683" s="41" t="s">
        <v>78</v>
      </c>
    </row>
    <row r="1684" spans="2:2" ht="15.75" thickBot="1">
      <c r="B1684" s="41" t="s">
        <v>78</v>
      </c>
    </row>
    <row r="1685" spans="2:2" ht="15.75" thickBot="1">
      <c r="B1685" s="41" t="s">
        <v>78</v>
      </c>
    </row>
    <row r="1686" spans="2:2" ht="15.75" thickBot="1">
      <c r="B1686" s="41" t="s">
        <v>78</v>
      </c>
    </row>
    <row r="1688" spans="2:2" ht="15.75" thickBot="1"/>
    <row r="1689" spans="2:2" ht="15.75" thickBot="1">
      <c r="B1689" s="56"/>
    </row>
    <row r="1690" spans="2:2" ht="15.75" thickBot="1">
      <c r="B1690" s="39" t="s">
        <v>76</v>
      </c>
    </row>
    <row r="1691" spans="2:2" ht="15.75" thickBot="1">
      <c r="B1691" s="41" t="s">
        <v>78</v>
      </c>
    </row>
    <row r="1692" spans="2:2" ht="15.75" thickBot="1">
      <c r="B1692" s="41" t="s">
        <v>78</v>
      </c>
    </row>
    <row r="1693" spans="2:2" ht="15.75" thickBot="1">
      <c r="B1693" s="41" t="s">
        <v>78</v>
      </c>
    </row>
    <row r="1694" spans="2:2" ht="15.75" thickBot="1">
      <c r="B1694" s="41" t="s">
        <v>78</v>
      </c>
    </row>
    <row r="1695" spans="2:2" ht="15.75" thickBot="1">
      <c r="B1695" s="41" t="s">
        <v>78</v>
      </c>
    </row>
    <row r="1696" spans="2:2" ht="15.75" thickBot="1">
      <c r="B1696" s="41" t="s">
        <v>78</v>
      </c>
    </row>
    <row r="1697" spans="2:2" ht="15.75" thickBot="1">
      <c r="B1697" s="41" t="s">
        <v>78</v>
      </c>
    </row>
    <row r="1698" spans="2:2" ht="15.75" thickBot="1">
      <c r="B1698" s="41" t="s">
        <v>78</v>
      </c>
    </row>
    <row r="1699" spans="2:2" ht="15.75" thickBot="1">
      <c r="B1699" s="41" t="s">
        <v>78</v>
      </c>
    </row>
    <row r="1700" spans="2:2" ht="15.75" thickBot="1">
      <c r="B1700" s="41" t="s">
        <v>78</v>
      </c>
    </row>
    <row r="1701" spans="2:2" ht="15.75" thickBot="1">
      <c r="B1701" s="41" t="s">
        <v>78</v>
      </c>
    </row>
    <row r="1702" spans="2:2" ht="15.75" thickBot="1">
      <c r="B1702" s="41" t="s">
        <v>78</v>
      </c>
    </row>
    <row r="1703" spans="2:2" ht="15.75" thickBot="1">
      <c r="B1703" s="41" t="s">
        <v>78</v>
      </c>
    </row>
    <row r="1704" spans="2:2" ht="15.75" thickBot="1">
      <c r="B1704" s="41" t="s">
        <v>78</v>
      </c>
    </row>
    <row r="1705" spans="2:2" ht="15.75" thickBot="1">
      <c r="B1705" s="41" t="s">
        <v>78</v>
      </c>
    </row>
    <row r="1706" spans="2:2" ht="15.75" thickBot="1">
      <c r="B1706" s="41" t="s">
        <v>78</v>
      </c>
    </row>
    <row r="1707" spans="2:2" ht="15.75" thickBot="1">
      <c r="B1707" s="41" t="s">
        <v>78</v>
      </c>
    </row>
    <row r="1708" spans="2:2" ht="15.75" thickBot="1">
      <c r="B1708" s="41" t="s">
        <v>78</v>
      </c>
    </row>
    <row r="1709" spans="2:2" ht="15.75" thickBot="1">
      <c r="B1709" s="41" t="s">
        <v>78</v>
      </c>
    </row>
    <row r="1710" spans="2:2" ht="15.75" thickBot="1">
      <c r="B1710" s="41" t="s">
        <v>78</v>
      </c>
    </row>
    <row r="1711" spans="2:2" ht="15.75" thickBot="1">
      <c r="B1711" s="41" t="s">
        <v>78</v>
      </c>
    </row>
    <row r="1712" spans="2:2" ht="15.75" thickBot="1">
      <c r="B1712" s="41" t="s">
        <v>78</v>
      </c>
    </row>
    <row r="1713" spans="2:2" ht="15.75" thickBot="1">
      <c r="B1713" s="41" t="s">
        <v>78</v>
      </c>
    </row>
    <row r="1714" spans="2:2" ht="15.75" thickBot="1">
      <c r="B1714" s="41" t="s">
        <v>78</v>
      </c>
    </row>
    <row r="1715" spans="2:2" ht="15.75" thickBot="1">
      <c r="B1715" s="41" t="s">
        <v>78</v>
      </c>
    </row>
    <row r="1716" spans="2:2" ht="15.75" thickBot="1">
      <c r="B1716" s="41" t="s">
        <v>78</v>
      </c>
    </row>
    <row r="1717" spans="2:2" ht="15.75" thickBot="1">
      <c r="B1717" s="41" t="s">
        <v>78</v>
      </c>
    </row>
    <row r="1718" spans="2:2" ht="15.75" thickBot="1">
      <c r="B1718" s="41" t="s">
        <v>78</v>
      </c>
    </row>
    <row r="1719" spans="2:2" ht="15.75" thickBot="1">
      <c r="B1719" s="41" t="s">
        <v>78</v>
      </c>
    </row>
    <row r="1720" spans="2:2" ht="15.75" thickBot="1">
      <c r="B1720" s="41" t="s">
        <v>78</v>
      </c>
    </row>
    <row r="1721" spans="2:2" ht="15.75" thickBot="1"/>
    <row r="1722" spans="2:2" ht="15.75" thickBot="1">
      <c r="B1722" s="56"/>
    </row>
    <row r="1723" spans="2:2" ht="15.75" thickBot="1">
      <c r="B1723" s="39" t="s">
        <v>76</v>
      </c>
    </row>
    <row r="1724" spans="2:2" ht="15.75" thickBot="1">
      <c r="B1724" s="41" t="s">
        <v>78</v>
      </c>
    </row>
    <row r="1725" spans="2:2" ht="15.75" thickBot="1">
      <c r="B1725" s="41" t="s">
        <v>78</v>
      </c>
    </row>
    <row r="1726" spans="2:2" ht="15.75" thickBot="1">
      <c r="B1726" s="41" t="s">
        <v>78</v>
      </c>
    </row>
    <row r="1727" spans="2:2" ht="15.75" thickBot="1">
      <c r="B1727" s="41" t="s">
        <v>78</v>
      </c>
    </row>
    <row r="1728" spans="2:2" ht="15.75" thickBot="1">
      <c r="B1728" s="41" t="s">
        <v>78</v>
      </c>
    </row>
    <row r="1729" spans="2:2" ht="15.75" thickBot="1">
      <c r="B1729" s="41" t="s">
        <v>78</v>
      </c>
    </row>
    <row r="1730" spans="2:2" ht="15.75" thickBot="1">
      <c r="B1730" s="41" t="s">
        <v>78</v>
      </c>
    </row>
    <row r="1731" spans="2:2" ht="15.75" thickBot="1">
      <c r="B1731" s="41" t="s">
        <v>78</v>
      </c>
    </row>
    <row r="1732" spans="2:2" ht="15.75" thickBot="1">
      <c r="B1732" s="41" t="s">
        <v>78</v>
      </c>
    </row>
    <row r="1733" spans="2:2" ht="15.75" thickBot="1">
      <c r="B1733" s="41" t="s">
        <v>78</v>
      </c>
    </row>
    <row r="1734" spans="2:2" ht="15.75" thickBot="1">
      <c r="B1734" s="41" t="s">
        <v>78</v>
      </c>
    </row>
    <row r="1735" spans="2:2" ht="15.75" thickBot="1">
      <c r="B1735" s="41" t="s">
        <v>78</v>
      </c>
    </row>
    <row r="1736" spans="2:2" ht="15.75" thickBot="1">
      <c r="B1736" s="41" t="s">
        <v>78</v>
      </c>
    </row>
    <row r="1737" spans="2:2" ht="15.75" thickBot="1">
      <c r="B1737" s="41" t="s">
        <v>78</v>
      </c>
    </row>
    <row r="1738" spans="2:2" ht="15.75" thickBot="1">
      <c r="B1738" s="41" t="s">
        <v>78</v>
      </c>
    </row>
    <row r="1739" spans="2:2" ht="15.75" thickBot="1">
      <c r="B1739" s="41" t="s">
        <v>78</v>
      </c>
    </row>
    <row r="1740" spans="2:2" ht="15.75" thickBot="1">
      <c r="B1740" s="41" t="s">
        <v>78</v>
      </c>
    </row>
    <row r="1741" spans="2:2" ht="15.75" thickBot="1">
      <c r="B1741" s="41" t="s">
        <v>78</v>
      </c>
    </row>
    <row r="1742" spans="2:2" ht="15.75" thickBot="1">
      <c r="B1742" s="41" t="s">
        <v>78</v>
      </c>
    </row>
    <row r="1743" spans="2:2" ht="15.75" thickBot="1">
      <c r="B1743" s="41" t="s">
        <v>78</v>
      </c>
    </row>
    <row r="1744" spans="2:2" ht="15.75" thickBot="1">
      <c r="B1744" s="41" t="s">
        <v>78</v>
      </c>
    </row>
    <row r="1745" spans="2:2" ht="15.75" thickBot="1">
      <c r="B1745" s="41" t="s">
        <v>78</v>
      </c>
    </row>
    <row r="1746" spans="2:2" ht="15.75" thickBot="1">
      <c r="B1746" s="41" t="s">
        <v>78</v>
      </c>
    </row>
    <row r="1747" spans="2:2" ht="15.75" thickBot="1">
      <c r="B1747" s="41" t="s">
        <v>78</v>
      </c>
    </row>
    <row r="1748" spans="2:2" ht="15.75" thickBot="1">
      <c r="B1748" s="41" t="s">
        <v>78</v>
      </c>
    </row>
    <row r="1749" spans="2:2" ht="15.75" thickBot="1">
      <c r="B1749" s="41" t="s">
        <v>78</v>
      </c>
    </row>
    <row r="1750" spans="2:2" ht="15.75" thickBot="1">
      <c r="B1750" s="41" t="s">
        <v>78</v>
      </c>
    </row>
    <row r="1751" spans="2:2" ht="15.75" thickBot="1">
      <c r="B1751" s="41" t="s">
        <v>78</v>
      </c>
    </row>
    <row r="1752" spans="2:2" ht="15.75" thickBot="1">
      <c r="B1752" s="41" t="s">
        <v>78</v>
      </c>
    </row>
    <row r="1753" spans="2:2" ht="15.75" thickBot="1">
      <c r="B1753" s="41" t="s">
        <v>78</v>
      </c>
    </row>
    <row r="1754" spans="2:2" ht="15.75" thickBot="1">
      <c r="B1754" s="41" t="s">
        <v>78</v>
      </c>
    </row>
    <row r="1756" spans="2:2" ht="15.75" thickBot="1"/>
    <row r="1757" spans="2:2" ht="15.75" thickBot="1">
      <c r="B1757" s="56"/>
    </row>
    <row r="1758" spans="2:2" ht="15.75" thickBot="1">
      <c r="B1758" s="39" t="s">
        <v>76</v>
      </c>
    </row>
    <row r="1759" spans="2:2" ht="15.75" thickBot="1">
      <c r="B1759" s="41" t="s">
        <v>78</v>
      </c>
    </row>
    <row r="1760" spans="2:2" ht="15.75" thickBot="1">
      <c r="B1760" s="41" t="s">
        <v>78</v>
      </c>
    </row>
    <row r="1761" spans="2:2" ht="15.75" thickBot="1">
      <c r="B1761" s="41" t="s">
        <v>78</v>
      </c>
    </row>
    <row r="1762" spans="2:2" ht="15.75" thickBot="1">
      <c r="B1762" s="41" t="s">
        <v>78</v>
      </c>
    </row>
    <row r="1763" spans="2:2" ht="15.75" thickBot="1">
      <c r="B1763" s="41" t="s">
        <v>78</v>
      </c>
    </row>
    <row r="1764" spans="2:2" ht="15.75" thickBot="1">
      <c r="B1764" s="41" t="s">
        <v>78</v>
      </c>
    </row>
    <row r="1765" spans="2:2" ht="15.75" thickBot="1">
      <c r="B1765" s="41" t="s">
        <v>78</v>
      </c>
    </row>
    <row r="1766" spans="2:2" ht="15.75" thickBot="1">
      <c r="B1766" s="41" t="s">
        <v>78</v>
      </c>
    </row>
    <row r="1767" spans="2:2" ht="15.75" thickBot="1">
      <c r="B1767" s="41" t="s">
        <v>78</v>
      </c>
    </row>
    <row r="1768" spans="2:2" ht="15.75" thickBot="1">
      <c r="B1768" s="41" t="s">
        <v>78</v>
      </c>
    </row>
    <row r="1769" spans="2:2" ht="15.75" thickBot="1">
      <c r="B1769" s="41" t="s">
        <v>78</v>
      </c>
    </row>
    <row r="1770" spans="2:2" ht="15.75" thickBot="1">
      <c r="B1770" s="41" t="s">
        <v>78</v>
      </c>
    </row>
    <row r="1771" spans="2:2" ht="15.75" thickBot="1">
      <c r="B1771" s="41" t="s">
        <v>78</v>
      </c>
    </row>
    <row r="1772" spans="2:2" ht="15.75" thickBot="1">
      <c r="B1772" s="41" t="s">
        <v>78</v>
      </c>
    </row>
    <row r="1773" spans="2:2" ht="15.75" thickBot="1">
      <c r="B1773" s="41" t="s">
        <v>78</v>
      </c>
    </row>
    <row r="1774" spans="2:2" ht="15.75" thickBot="1">
      <c r="B1774" s="41" t="s">
        <v>78</v>
      </c>
    </row>
    <row r="1775" spans="2:2" ht="15.75" thickBot="1">
      <c r="B1775" s="41" t="s">
        <v>78</v>
      </c>
    </row>
    <row r="1776" spans="2:2" ht="15.75" thickBot="1">
      <c r="B1776" s="41" t="s">
        <v>78</v>
      </c>
    </row>
    <row r="1777" spans="2:2" ht="15.75" thickBot="1">
      <c r="B1777" s="41" t="s">
        <v>78</v>
      </c>
    </row>
    <row r="1778" spans="2:2" ht="15.75" thickBot="1">
      <c r="B1778" s="41" t="s">
        <v>78</v>
      </c>
    </row>
    <row r="1779" spans="2:2" ht="15.75" thickBot="1">
      <c r="B1779" s="41" t="s">
        <v>78</v>
      </c>
    </row>
    <row r="1780" spans="2:2" ht="15.75" thickBot="1">
      <c r="B1780" s="41" t="s">
        <v>78</v>
      </c>
    </row>
    <row r="1781" spans="2:2" ht="15.75" thickBot="1">
      <c r="B1781" s="41" t="s">
        <v>78</v>
      </c>
    </row>
    <row r="1782" spans="2:2" ht="15.75" thickBot="1">
      <c r="B1782" s="41" t="s">
        <v>78</v>
      </c>
    </row>
    <row r="1783" spans="2:2" ht="15.75" thickBot="1">
      <c r="B1783" s="41" t="s">
        <v>78</v>
      </c>
    </row>
    <row r="1784" spans="2:2" ht="15.75" thickBot="1">
      <c r="B1784" s="41" t="s">
        <v>78</v>
      </c>
    </row>
    <row r="1785" spans="2:2" ht="15.75" thickBot="1">
      <c r="B1785" s="41" t="s">
        <v>78</v>
      </c>
    </row>
    <row r="1786" spans="2:2" ht="15.75" thickBot="1">
      <c r="B1786" s="41" t="s">
        <v>78</v>
      </c>
    </row>
  </sheetData>
  <conditionalFormatting sqref="E11:E13">
    <cfRule type="cellIs" dxfId="161" priority="167" operator="lessThan">
      <formula>#REF!</formula>
    </cfRule>
    <cfRule type="cellIs" dxfId="160" priority="186" operator="greaterThan">
      <formula>3</formula>
    </cfRule>
  </conditionalFormatting>
  <conditionalFormatting sqref="L18:AJ27 M26:M30 AD18:AE35 L34:AJ35 L37:AJ41 L74:AJ74 M73 V73 L78:AJ78 L80:AJ83 M79:AJ83 L47:AJ57 L59:AJ66 L87:AJ87 AL90:AL91 AL93:AL95 L121:AE121 L97:Z98 AB98:AL98 AB97:AJ98 AL146 L101:AJ104 L106:AJ120 L163:AJ171 L90:AJ95 AL186 AL188 AL191 L175:AJ188 L190:AJ192 L198:AJ199 AL199 L202:AJ203 L206:AJ232 M233:AK235 L122:AJ161 AK237:AL237 AK241:AL241 L236:AJ576 AL287">
    <cfRule type="containsText" dxfId="159" priority="184" operator="containsText" text="N">
      <formula>NOT(ISERROR(SEARCH("N",L18)))</formula>
    </cfRule>
    <cfRule type="containsText" dxfId="158" priority="185" operator="containsText" text="Y">
      <formula>NOT(ISERROR(SEARCH("Y",L18)))</formula>
    </cfRule>
  </conditionalFormatting>
  <conditionalFormatting sqref="BE18:BT85 BE87:BT128">
    <cfRule type="containsText" dxfId="157" priority="182" operator="containsText" text="C">
      <formula>NOT(ISERROR(SEARCH("C",BE18)))</formula>
    </cfRule>
    <cfRule type="containsText" dxfId="156" priority="183" operator="containsText" text="W">
      <formula>NOT(ISERROR(SEARCH("W",BE18)))</formula>
    </cfRule>
  </conditionalFormatting>
  <conditionalFormatting sqref="L28:AJ28">
    <cfRule type="containsText" dxfId="155" priority="165" operator="containsText" text="N">
      <formula>NOT(ISERROR(SEARCH("N",L28)))</formula>
    </cfRule>
    <cfRule type="containsText" dxfId="154" priority="166" operator="containsText" text="Y">
      <formula>NOT(ISERROR(SEARCH("Y",L28)))</formula>
    </cfRule>
  </conditionalFormatting>
  <conditionalFormatting sqref="L29:AJ29 M30">
    <cfRule type="containsText" dxfId="153" priority="163" operator="containsText" text="N">
      <formula>NOT(ISERROR(SEARCH("N",L29)))</formula>
    </cfRule>
    <cfRule type="containsText" dxfId="152" priority="164" operator="containsText" text="Y">
      <formula>NOT(ISERROR(SEARCH("Y",L29)))</formula>
    </cfRule>
  </conditionalFormatting>
  <conditionalFormatting sqref="J18:K18 K49 K26:K29 K19:K24 J19:J576">
    <cfRule type="containsText" dxfId="151" priority="161" operator="containsText" text="1C">
      <formula>NOT(ISERROR(SEARCH("1C",J18)))</formula>
    </cfRule>
    <cfRule type="containsText" dxfId="150" priority="162" operator="containsText" text="1W">
      <formula>NOT(ISERROR(SEARCH("1W",J18)))</formula>
    </cfRule>
  </conditionalFormatting>
  <conditionalFormatting sqref="M32">
    <cfRule type="containsText" dxfId="147" priority="157" operator="containsText" text="N">
      <formula>NOT(ISERROR(SEARCH("N",M32)))</formula>
    </cfRule>
    <cfRule type="containsText" dxfId="146" priority="158" operator="containsText" text="Y">
      <formula>NOT(ISERROR(SEARCH("Y",M32)))</formula>
    </cfRule>
  </conditionalFormatting>
  <conditionalFormatting sqref="L32:AJ32">
    <cfRule type="containsText" dxfId="145" priority="155" operator="containsText" text="N">
      <formula>NOT(ISERROR(SEARCH("N",L32)))</formula>
    </cfRule>
    <cfRule type="containsText" dxfId="144" priority="156" operator="containsText" text="Y">
      <formula>NOT(ISERROR(SEARCH("Y",L32)))</formula>
    </cfRule>
  </conditionalFormatting>
  <conditionalFormatting sqref="L30">
    <cfRule type="containsText" dxfId="143" priority="153" operator="containsText" text="N">
      <formula>NOT(ISERROR(SEARCH("N",L30)))</formula>
    </cfRule>
    <cfRule type="containsText" dxfId="142" priority="154" operator="containsText" text="Y">
      <formula>NOT(ISERROR(SEARCH("Y",L30)))</formula>
    </cfRule>
  </conditionalFormatting>
  <conditionalFormatting sqref="N30:AJ30">
    <cfRule type="containsText" dxfId="141" priority="151" operator="containsText" text="N">
      <formula>NOT(ISERROR(SEARCH("N",N30)))</formula>
    </cfRule>
    <cfRule type="containsText" dxfId="140" priority="152" operator="containsText" text="Y">
      <formula>NOT(ISERROR(SEARCH("Y",N30)))</formula>
    </cfRule>
  </conditionalFormatting>
  <conditionalFormatting sqref="M31">
    <cfRule type="containsText" dxfId="139" priority="149" operator="containsText" text="N">
      <formula>NOT(ISERROR(SEARCH("N",M31)))</formula>
    </cfRule>
    <cfRule type="containsText" dxfId="138" priority="150" operator="containsText" text="Y">
      <formula>NOT(ISERROR(SEARCH("Y",M31)))</formula>
    </cfRule>
  </conditionalFormatting>
  <conditionalFormatting sqref="M31">
    <cfRule type="containsText" dxfId="137" priority="147" operator="containsText" text="N">
      <formula>NOT(ISERROR(SEARCH("N",M31)))</formula>
    </cfRule>
    <cfRule type="containsText" dxfId="136" priority="148" operator="containsText" text="Y">
      <formula>NOT(ISERROR(SEARCH("Y",M31)))</formula>
    </cfRule>
  </conditionalFormatting>
  <conditionalFormatting sqref="L31">
    <cfRule type="containsText" dxfId="135" priority="145" operator="containsText" text="N">
      <formula>NOT(ISERROR(SEARCH("N",L31)))</formula>
    </cfRule>
    <cfRule type="containsText" dxfId="134" priority="146" operator="containsText" text="Y">
      <formula>NOT(ISERROR(SEARCH("Y",L31)))</formula>
    </cfRule>
  </conditionalFormatting>
  <conditionalFormatting sqref="N31:AJ31">
    <cfRule type="containsText" dxfId="133" priority="143" operator="containsText" text="N">
      <formula>NOT(ISERROR(SEARCH("N",N31)))</formula>
    </cfRule>
    <cfRule type="containsText" dxfId="132" priority="144" operator="containsText" text="Y">
      <formula>NOT(ISERROR(SEARCH("Y",N31)))</formula>
    </cfRule>
  </conditionalFormatting>
  <conditionalFormatting sqref="M33">
    <cfRule type="containsText" dxfId="131" priority="141" operator="containsText" text="N">
      <formula>NOT(ISERROR(SEARCH("N",M33)))</formula>
    </cfRule>
    <cfRule type="containsText" dxfId="130" priority="142" operator="containsText" text="Y">
      <formula>NOT(ISERROR(SEARCH("Y",M33)))</formula>
    </cfRule>
  </conditionalFormatting>
  <conditionalFormatting sqref="L33:AJ33">
    <cfRule type="containsText" dxfId="129" priority="139" operator="containsText" text="N">
      <formula>NOT(ISERROR(SEARCH("N",L33)))</formula>
    </cfRule>
    <cfRule type="containsText" dxfId="128" priority="140" operator="containsText" text="Y">
      <formula>NOT(ISERROR(SEARCH("Y",L33)))</formula>
    </cfRule>
  </conditionalFormatting>
  <conditionalFormatting sqref="AD36:AE36">
    <cfRule type="containsText" dxfId="127" priority="137" operator="containsText" text="N">
      <formula>NOT(ISERROR(SEARCH("N",AD36)))</formula>
    </cfRule>
    <cfRule type="containsText" dxfId="126" priority="138" operator="containsText" text="Y">
      <formula>NOT(ISERROR(SEARCH("Y",AD36)))</formula>
    </cfRule>
  </conditionalFormatting>
  <conditionalFormatting sqref="M36">
    <cfRule type="containsText" dxfId="125" priority="135" operator="containsText" text="N">
      <formula>NOT(ISERROR(SEARCH("N",M36)))</formula>
    </cfRule>
    <cfRule type="containsText" dxfId="124" priority="136" operator="containsText" text="Y">
      <formula>NOT(ISERROR(SEARCH("Y",M36)))</formula>
    </cfRule>
  </conditionalFormatting>
  <conditionalFormatting sqref="L36:AJ36">
    <cfRule type="containsText" dxfId="123" priority="133" operator="containsText" text="N">
      <formula>NOT(ISERROR(SEARCH("N",L36)))</formula>
    </cfRule>
    <cfRule type="containsText" dxfId="122" priority="134" operator="containsText" text="Y">
      <formula>NOT(ISERROR(SEARCH("Y",L36)))</formula>
    </cfRule>
  </conditionalFormatting>
  <conditionalFormatting sqref="M58:AJ58 L42:AJ44 AF46:AJ46">
    <cfRule type="containsText" dxfId="121" priority="131" operator="containsText" text="N">
      <formula>NOT(ISERROR(SEARCH("N",L42)))</formula>
    </cfRule>
    <cfRule type="containsText" dxfId="120" priority="132" operator="containsText" text="Y">
      <formula>NOT(ISERROR(SEARCH("Y",L42)))</formula>
    </cfRule>
  </conditionalFormatting>
  <conditionalFormatting sqref="L58">
    <cfRule type="containsText" dxfId="117" priority="127" operator="containsText" text="N">
      <formula>NOT(ISERROR(SEARCH("N",L58)))</formula>
    </cfRule>
    <cfRule type="containsText" dxfId="116" priority="128" operator="containsText" text="Y">
      <formula>NOT(ISERROR(SEARCH("Y",L58)))</formula>
    </cfRule>
  </conditionalFormatting>
  <conditionalFormatting sqref="L45:AJ45">
    <cfRule type="containsText" dxfId="115" priority="125" operator="containsText" text="N">
      <formula>NOT(ISERROR(SEARCH("N",L45)))</formula>
    </cfRule>
    <cfRule type="containsText" dxfId="114" priority="126" operator="containsText" text="Y">
      <formula>NOT(ISERROR(SEARCH("Y",L45)))</formula>
    </cfRule>
  </conditionalFormatting>
  <conditionalFormatting sqref="L46:AE46">
    <cfRule type="containsText" dxfId="113" priority="123" operator="containsText" text="N">
      <formula>NOT(ISERROR(SEARCH("N",L46)))</formula>
    </cfRule>
    <cfRule type="containsText" dxfId="112" priority="124" operator="containsText" text="Y">
      <formula>NOT(ISERROR(SEARCH("Y",L46)))</formula>
    </cfRule>
  </conditionalFormatting>
  <conditionalFormatting sqref="L67:AJ67">
    <cfRule type="containsText" dxfId="111" priority="121" operator="containsText" text="N">
      <formula>NOT(ISERROR(SEARCH("N",L67)))</formula>
    </cfRule>
    <cfRule type="containsText" dxfId="110" priority="122" operator="containsText" text="Y">
      <formula>NOT(ISERROR(SEARCH("Y",L67)))</formula>
    </cfRule>
  </conditionalFormatting>
  <conditionalFormatting sqref="L68:AJ68">
    <cfRule type="containsText" dxfId="109" priority="119" operator="containsText" text="N">
      <formula>NOT(ISERROR(SEARCH("N",L68)))</formula>
    </cfRule>
    <cfRule type="containsText" dxfId="108" priority="120" operator="containsText" text="Y">
      <formula>NOT(ISERROR(SEARCH("Y",L68)))</formula>
    </cfRule>
  </conditionalFormatting>
  <conditionalFormatting sqref="L69:AJ69">
    <cfRule type="containsText" dxfId="107" priority="117" operator="containsText" text="N">
      <formula>NOT(ISERROR(SEARCH("N",L69)))</formula>
    </cfRule>
    <cfRule type="containsText" dxfId="106" priority="118" operator="containsText" text="Y">
      <formula>NOT(ISERROR(SEARCH("Y",L69)))</formula>
    </cfRule>
  </conditionalFormatting>
  <conditionalFormatting sqref="L70:AJ70">
    <cfRule type="containsText" dxfId="105" priority="115" operator="containsText" text="N">
      <formula>NOT(ISERROR(SEARCH("N",L70)))</formula>
    </cfRule>
    <cfRule type="containsText" dxfId="104" priority="116" operator="containsText" text="Y">
      <formula>NOT(ISERROR(SEARCH("Y",L70)))</formula>
    </cfRule>
  </conditionalFormatting>
  <conditionalFormatting sqref="L71:AJ71">
    <cfRule type="containsText" dxfId="103" priority="113" operator="containsText" text="N">
      <formula>NOT(ISERROR(SEARCH("N",L71)))</formula>
    </cfRule>
    <cfRule type="containsText" dxfId="102" priority="114" operator="containsText" text="Y">
      <formula>NOT(ISERROR(SEARCH("Y",L71)))</formula>
    </cfRule>
  </conditionalFormatting>
  <conditionalFormatting sqref="L72:AJ72">
    <cfRule type="containsText" dxfId="101" priority="111" operator="containsText" text="N">
      <formula>NOT(ISERROR(SEARCH("N",L72)))</formula>
    </cfRule>
    <cfRule type="containsText" dxfId="100" priority="112" operator="containsText" text="Y">
      <formula>NOT(ISERROR(SEARCH("Y",L72)))</formula>
    </cfRule>
  </conditionalFormatting>
  <conditionalFormatting sqref="L73">
    <cfRule type="containsText" dxfId="99" priority="109" operator="containsText" text="N">
      <formula>NOT(ISERROR(SEARCH("N",L73)))</formula>
    </cfRule>
    <cfRule type="containsText" dxfId="98" priority="110" operator="containsText" text="Y">
      <formula>NOT(ISERROR(SEARCH("Y",L73)))</formula>
    </cfRule>
  </conditionalFormatting>
  <conditionalFormatting sqref="N73:U73">
    <cfRule type="containsText" dxfId="97" priority="107" operator="containsText" text="N">
      <formula>NOT(ISERROR(SEARCH("N",N73)))</formula>
    </cfRule>
    <cfRule type="containsText" dxfId="96" priority="108" operator="containsText" text="Y">
      <formula>NOT(ISERROR(SEARCH("Y",N73)))</formula>
    </cfRule>
  </conditionalFormatting>
  <conditionalFormatting sqref="W73">
    <cfRule type="containsText" dxfId="95" priority="105" operator="containsText" text="N">
      <formula>NOT(ISERROR(SEARCH("N",W73)))</formula>
    </cfRule>
    <cfRule type="containsText" dxfId="94" priority="106" operator="containsText" text="Y">
      <formula>NOT(ISERROR(SEARCH("Y",W73)))</formula>
    </cfRule>
  </conditionalFormatting>
  <conditionalFormatting sqref="X73">
    <cfRule type="containsText" dxfId="93" priority="103" operator="containsText" text="N">
      <formula>NOT(ISERROR(SEARCH("N",X73)))</formula>
    </cfRule>
    <cfRule type="containsText" dxfId="92" priority="104" operator="containsText" text="Y">
      <formula>NOT(ISERROR(SEARCH("Y",X73)))</formula>
    </cfRule>
  </conditionalFormatting>
  <conditionalFormatting sqref="AB73">
    <cfRule type="containsText" dxfId="91" priority="101" operator="containsText" text="N">
      <formula>NOT(ISERROR(SEARCH("N",AB73)))</formula>
    </cfRule>
    <cfRule type="containsText" dxfId="90" priority="102" operator="containsText" text="Y">
      <formula>NOT(ISERROR(SEARCH("Y",AB73)))</formula>
    </cfRule>
  </conditionalFormatting>
  <conditionalFormatting sqref="Y73:AA73">
    <cfRule type="containsText" dxfId="89" priority="99" operator="containsText" text="N">
      <formula>NOT(ISERROR(SEARCH("N",Y73)))</formula>
    </cfRule>
    <cfRule type="containsText" dxfId="88" priority="100" operator="containsText" text="Y">
      <formula>NOT(ISERROR(SEARCH("Y",Y73)))</formula>
    </cfRule>
  </conditionalFormatting>
  <conditionalFormatting sqref="AC73">
    <cfRule type="containsText" dxfId="87" priority="97" operator="containsText" text="N">
      <formula>NOT(ISERROR(SEARCH("N",AC73)))</formula>
    </cfRule>
    <cfRule type="containsText" dxfId="86" priority="98" operator="containsText" text="Y">
      <formula>NOT(ISERROR(SEARCH("Y",AC73)))</formula>
    </cfRule>
  </conditionalFormatting>
  <conditionalFormatting sqref="AD73:AE73">
    <cfRule type="containsText" dxfId="85" priority="95" operator="containsText" text="N">
      <formula>NOT(ISERROR(SEARCH("N",AD73)))</formula>
    </cfRule>
    <cfRule type="containsText" dxfId="84" priority="96" operator="containsText" text="Y">
      <formula>NOT(ISERROR(SEARCH("Y",AD73)))</formula>
    </cfRule>
  </conditionalFormatting>
  <conditionalFormatting sqref="AF73">
    <cfRule type="containsText" dxfId="83" priority="93" operator="containsText" text="N">
      <formula>NOT(ISERROR(SEARCH("N",AF73)))</formula>
    </cfRule>
    <cfRule type="containsText" dxfId="82" priority="94" operator="containsText" text="Y">
      <formula>NOT(ISERROR(SEARCH("Y",AF73)))</formula>
    </cfRule>
  </conditionalFormatting>
  <conditionalFormatting sqref="AG73">
    <cfRule type="containsText" dxfId="81" priority="91" operator="containsText" text="N">
      <formula>NOT(ISERROR(SEARCH("N",AG73)))</formula>
    </cfRule>
    <cfRule type="containsText" dxfId="80" priority="92" operator="containsText" text="Y">
      <formula>NOT(ISERROR(SEARCH("Y",AG73)))</formula>
    </cfRule>
  </conditionalFormatting>
  <conditionalFormatting sqref="AH73">
    <cfRule type="containsText" dxfId="79" priority="89" operator="containsText" text="N">
      <formula>NOT(ISERROR(SEARCH("N",AH73)))</formula>
    </cfRule>
    <cfRule type="containsText" dxfId="78" priority="90" operator="containsText" text="Y">
      <formula>NOT(ISERROR(SEARCH("Y",AH73)))</formula>
    </cfRule>
  </conditionalFormatting>
  <conditionalFormatting sqref="AI73">
    <cfRule type="containsText" dxfId="77" priority="87" operator="containsText" text="N">
      <formula>NOT(ISERROR(SEARCH("N",AI73)))</formula>
    </cfRule>
    <cfRule type="containsText" dxfId="76" priority="88" operator="containsText" text="Y">
      <formula>NOT(ISERROR(SEARCH("Y",AI73)))</formula>
    </cfRule>
  </conditionalFormatting>
  <conditionalFormatting sqref="AJ73">
    <cfRule type="containsText" dxfId="75" priority="85" operator="containsText" text="N">
      <formula>NOT(ISERROR(SEARCH("N",AJ73)))</formula>
    </cfRule>
    <cfRule type="containsText" dxfId="74" priority="86" operator="containsText" text="Y">
      <formula>NOT(ISERROR(SEARCH("Y",AJ73)))</formula>
    </cfRule>
  </conditionalFormatting>
  <conditionalFormatting sqref="L75:AJ75">
    <cfRule type="containsText" dxfId="73" priority="83" operator="containsText" text="N">
      <formula>NOT(ISERROR(SEARCH("N",L75)))</formula>
    </cfRule>
    <cfRule type="containsText" dxfId="72" priority="84" operator="containsText" text="Y">
      <formula>NOT(ISERROR(SEARCH("Y",L75)))</formula>
    </cfRule>
  </conditionalFormatting>
  <conditionalFormatting sqref="L76:AJ76">
    <cfRule type="containsText" dxfId="71" priority="81" operator="containsText" text="N">
      <formula>NOT(ISERROR(SEARCH("N",L76)))</formula>
    </cfRule>
    <cfRule type="containsText" dxfId="70" priority="82" operator="containsText" text="Y">
      <formula>NOT(ISERROR(SEARCH("Y",L76)))</formula>
    </cfRule>
  </conditionalFormatting>
  <conditionalFormatting sqref="L77:AJ77">
    <cfRule type="containsText" dxfId="69" priority="79" operator="containsText" text="N">
      <formula>NOT(ISERROR(SEARCH("N",L77)))</formula>
    </cfRule>
    <cfRule type="containsText" dxfId="68" priority="80" operator="containsText" text="Y">
      <formula>NOT(ISERROR(SEARCH("Y",L77)))</formula>
    </cfRule>
  </conditionalFormatting>
  <conditionalFormatting sqref="L79:L83">
    <cfRule type="containsText" dxfId="65" priority="75" operator="containsText" text="N">
      <formula>NOT(ISERROR(SEARCH("N",L79)))</formula>
    </cfRule>
    <cfRule type="containsText" dxfId="64" priority="76" operator="containsText" text="Y">
      <formula>NOT(ISERROR(SEARCH("Y",L79)))</formula>
    </cfRule>
  </conditionalFormatting>
  <conditionalFormatting sqref="L85:AJ85 AL85">
    <cfRule type="containsText" dxfId="61" priority="71" operator="containsText" text="N">
      <formula>NOT(ISERROR(SEARCH("N",L85)))</formula>
    </cfRule>
    <cfRule type="containsText" dxfId="60" priority="72" operator="containsText" text="Y">
      <formula>NOT(ISERROR(SEARCH("Y",L85)))</formula>
    </cfRule>
  </conditionalFormatting>
  <conditionalFormatting sqref="L85">
    <cfRule type="containsText" dxfId="59" priority="69" operator="containsText" text="N">
      <formula>NOT(ISERROR(SEARCH("N",L85)))</formula>
    </cfRule>
    <cfRule type="containsText" dxfId="58" priority="70" operator="containsText" text="Y">
      <formula>NOT(ISERROR(SEARCH("Y",L85)))</formula>
    </cfRule>
  </conditionalFormatting>
  <conditionalFormatting sqref="L88:AJ88">
    <cfRule type="containsText" dxfId="57" priority="63" operator="containsText" text="N">
      <formula>NOT(ISERROR(SEARCH("N",L88)))</formula>
    </cfRule>
    <cfRule type="containsText" dxfId="56" priority="64" operator="containsText" text="Y">
      <formula>NOT(ISERROR(SEARCH("Y",L88)))</formula>
    </cfRule>
  </conditionalFormatting>
  <conditionalFormatting sqref="L88">
    <cfRule type="containsText" dxfId="55" priority="61" operator="containsText" text="N">
      <formula>NOT(ISERROR(SEARCH("N",L88)))</formula>
    </cfRule>
    <cfRule type="containsText" dxfId="54" priority="62" operator="containsText" text="Y">
      <formula>NOT(ISERROR(SEARCH("Y",L88)))</formula>
    </cfRule>
  </conditionalFormatting>
  <conditionalFormatting sqref="L84:AJ84">
    <cfRule type="containsText" dxfId="53" priority="57" operator="containsText" text="N">
      <formula>NOT(ISERROR(SEARCH("N",L84)))</formula>
    </cfRule>
    <cfRule type="containsText" dxfId="52" priority="58" operator="containsText" text="Y">
      <formula>NOT(ISERROR(SEARCH("Y",L84)))</formula>
    </cfRule>
  </conditionalFormatting>
  <conditionalFormatting sqref="L84">
    <cfRule type="containsText" dxfId="51" priority="55" operator="containsText" text="N">
      <formula>NOT(ISERROR(SEARCH("N",L84)))</formula>
    </cfRule>
    <cfRule type="containsText" dxfId="50" priority="56" operator="containsText" text="Y">
      <formula>NOT(ISERROR(SEARCH("Y",L84)))</formula>
    </cfRule>
  </conditionalFormatting>
  <conditionalFormatting sqref="L89:AJ89">
    <cfRule type="containsText" dxfId="49" priority="53" operator="containsText" text="N">
      <formula>NOT(ISERROR(SEARCH("N",L89)))</formula>
    </cfRule>
    <cfRule type="containsText" dxfId="48" priority="54" operator="containsText" text="Y">
      <formula>NOT(ISERROR(SEARCH("Y",L89)))</formula>
    </cfRule>
  </conditionalFormatting>
  <conditionalFormatting sqref="L89">
    <cfRule type="containsText" dxfId="47" priority="51" operator="containsText" text="N">
      <formula>NOT(ISERROR(SEARCH("N",L89)))</formula>
    </cfRule>
    <cfRule type="containsText" dxfId="46" priority="52" operator="containsText" text="Y">
      <formula>NOT(ISERROR(SEARCH("Y",L89)))</formula>
    </cfRule>
  </conditionalFormatting>
  <conditionalFormatting sqref="L86:AJ86">
    <cfRule type="containsText" dxfId="45" priority="49" operator="containsText" text="N">
      <formula>NOT(ISERROR(SEARCH("N",L86)))</formula>
    </cfRule>
    <cfRule type="containsText" dxfId="44" priority="50" operator="containsText" text="Y">
      <formula>NOT(ISERROR(SEARCH("Y",L86)))</formula>
    </cfRule>
  </conditionalFormatting>
  <conditionalFormatting sqref="L86">
    <cfRule type="containsText" dxfId="43" priority="47" operator="containsText" text="N">
      <formula>NOT(ISERROR(SEARCH("N",L86)))</formula>
    </cfRule>
    <cfRule type="containsText" dxfId="42" priority="48" operator="containsText" text="Y">
      <formula>NOT(ISERROR(SEARCH("Y",L86)))</formula>
    </cfRule>
  </conditionalFormatting>
  <conditionalFormatting sqref="L96:Z96 AL96 AB96:AJ96">
    <cfRule type="containsText" dxfId="41" priority="45" operator="containsText" text="N">
      <formula>NOT(ISERROR(SEARCH("N",L96)))</formula>
    </cfRule>
    <cfRule type="containsText" dxfId="40" priority="46" operator="containsText" text="Y">
      <formula>NOT(ISERROR(SEARCH("Y",L96)))</formula>
    </cfRule>
  </conditionalFormatting>
  <conditionalFormatting sqref="AF121:AZ121">
    <cfRule type="containsText" dxfId="39" priority="43" operator="containsText" text="N">
      <formula>NOT(ISERROR(SEARCH("N",AF121)))</formula>
    </cfRule>
    <cfRule type="containsText" dxfId="38" priority="44" operator="containsText" text="Y">
      <formula>NOT(ISERROR(SEARCH("Y",AF121)))</formula>
    </cfRule>
  </conditionalFormatting>
  <conditionalFormatting sqref="L99:AL99">
    <cfRule type="containsText" dxfId="37" priority="41" operator="containsText" text="N">
      <formula>NOT(ISERROR(SEARCH("N",L99)))</formula>
    </cfRule>
    <cfRule type="containsText" dxfId="36" priority="42" operator="containsText" text="Y">
      <formula>NOT(ISERROR(SEARCH("Y",L99)))</formula>
    </cfRule>
  </conditionalFormatting>
  <conditionalFormatting sqref="L100:AL100">
    <cfRule type="containsText" dxfId="35" priority="39" operator="containsText" text="N">
      <formula>NOT(ISERROR(SEARCH("N",L100)))</formula>
    </cfRule>
    <cfRule type="containsText" dxfId="34" priority="40" operator="containsText" text="Y">
      <formula>NOT(ISERROR(SEARCH("Y",L100)))</formula>
    </cfRule>
  </conditionalFormatting>
  <conditionalFormatting sqref="AA96:AA98">
    <cfRule type="containsText" dxfId="33" priority="37" operator="containsText" text="N">
      <formula>NOT(ISERROR(SEARCH("N",AA96)))</formula>
    </cfRule>
    <cfRule type="containsText" dxfId="32" priority="38" operator="containsText" text="Y">
      <formula>NOT(ISERROR(SEARCH("Y",AA96)))</formula>
    </cfRule>
  </conditionalFormatting>
  <conditionalFormatting sqref="L105:AJ105">
    <cfRule type="containsText" dxfId="31" priority="35" operator="containsText" text="N">
      <formula>NOT(ISERROR(SEARCH("N",L105)))</formula>
    </cfRule>
    <cfRule type="containsText" dxfId="30" priority="36" operator="containsText" text="Y">
      <formula>NOT(ISERROR(SEARCH("Y",L105)))</formula>
    </cfRule>
  </conditionalFormatting>
  <conditionalFormatting sqref="L162:AJ162 L162:AG174">
    <cfRule type="containsText" dxfId="29" priority="33" operator="containsText" text="N">
      <formula>NOT(ISERROR(SEARCH("N",L162)))</formula>
    </cfRule>
    <cfRule type="containsText" dxfId="28" priority="34" operator="containsText" text="Y">
      <formula>NOT(ISERROR(SEARCH("Y",L162)))</formula>
    </cfRule>
  </conditionalFormatting>
  <conditionalFormatting sqref="D4:F7">
    <cfRule type="cellIs" dxfId="27" priority="29" operator="between">
      <formula>0.25</formula>
      <formula>0.3499</formula>
    </cfRule>
    <cfRule type="cellIs" dxfId="26" priority="30" operator="greaterThan">
      <formula>0.49</formula>
    </cfRule>
    <cfRule type="cellIs" dxfId="25" priority="31" operator="between">
      <formula>0.35</formula>
      <formula>0.48999</formula>
    </cfRule>
    <cfRule type="cellIs" dxfId="24" priority="32" operator="lessThan">
      <formula>0.25</formula>
    </cfRule>
  </conditionalFormatting>
  <conditionalFormatting sqref="AL175 AL177:AL178 AL180:AL183">
    <cfRule type="containsText" dxfId="23" priority="25" operator="containsText" text="N">
      <formula>NOT(ISERROR(SEARCH("N",AL175)))</formula>
    </cfRule>
    <cfRule type="containsText" dxfId="22" priority="26" operator="containsText" text="Y">
      <formula>NOT(ISERROR(SEARCH("Y",AL175)))</formula>
    </cfRule>
  </conditionalFormatting>
  <conditionalFormatting sqref="L193:AJ193">
    <cfRule type="containsText" dxfId="21" priority="23" operator="containsText" text="N">
      <formula>NOT(ISERROR(SEARCH("N",L193)))</formula>
    </cfRule>
    <cfRule type="containsText" dxfId="20" priority="24" operator="containsText" text="Y">
      <formula>NOT(ISERROR(SEARCH("Y",L193)))</formula>
    </cfRule>
  </conditionalFormatting>
  <conditionalFormatting sqref="L204:AJ204">
    <cfRule type="containsText" dxfId="17" priority="19" operator="containsText" text="N">
      <formula>NOT(ISERROR(SEARCH("N",L204)))</formula>
    </cfRule>
    <cfRule type="containsText" dxfId="16" priority="20" operator="containsText" text="Y">
      <formula>NOT(ISERROR(SEARCH("Y",L204)))</formula>
    </cfRule>
  </conditionalFormatting>
  <conditionalFormatting sqref="AL189 L189:AJ189">
    <cfRule type="containsText" dxfId="15" priority="17" operator="containsText" text="N">
      <formula>NOT(ISERROR(SEARCH("N",L189)))</formula>
    </cfRule>
    <cfRule type="containsText" dxfId="14" priority="18" operator="containsText" text="Y">
      <formula>NOT(ISERROR(SEARCH("Y",L189)))</formula>
    </cfRule>
  </conditionalFormatting>
  <conditionalFormatting sqref="L194:AJ194">
    <cfRule type="containsText" dxfId="13" priority="15" operator="containsText" text="N">
      <formula>NOT(ISERROR(SEARCH("N",L194)))</formula>
    </cfRule>
    <cfRule type="containsText" dxfId="12" priority="16" operator="containsText" text="Y">
      <formula>NOT(ISERROR(SEARCH("Y",L194)))</formula>
    </cfRule>
  </conditionalFormatting>
  <conditionalFormatting sqref="L195:AJ195">
    <cfRule type="containsText" dxfId="11" priority="13" operator="containsText" text="N">
      <formula>NOT(ISERROR(SEARCH("N",L195)))</formula>
    </cfRule>
    <cfRule type="containsText" dxfId="10" priority="14" operator="containsText" text="Y">
      <formula>NOT(ISERROR(SEARCH("Y",L195)))</formula>
    </cfRule>
  </conditionalFormatting>
  <conditionalFormatting sqref="L196:AJ196">
    <cfRule type="containsText" dxfId="9" priority="11" operator="containsText" text="N">
      <formula>NOT(ISERROR(SEARCH("N",L196)))</formula>
    </cfRule>
    <cfRule type="containsText" dxfId="8" priority="12" operator="containsText" text="Y">
      <formula>NOT(ISERROR(SEARCH("Y",L196)))</formula>
    </cfRule>
  </conditionalFormatting>
  <conditionalFormatting sqref="L205:AJ205 AL205 L205:AI235">
    <cfRule type="containsText" dxfId="7" priority="9" operator="containsText" text="N">
      <formula>NOT(ISERROR(SEARCH("N",L205)))</formula>
    </cfRule>
    <cfRule type="containsText" dxfId="6" priority="10" operator="containsText" text="Y">
      <formula>NOT(ISERROR(SEARCH("Y",L205)))</formula>
    </cfRule>
  </conditionalFormatting>
  <conditionalFormatting sqref="L197:AJ197">
    <cfRule type="containsText" dxfId="5" priority="7" operator="containsText" text="N">
      <formula>NOT(ISERROR(SEARCH("N",L197)))</formula>
    </cfRule>
    <cfRule type="containsText" dxfId="4" priority="8" operator="containsText" text="Y">
      <formula>NOT(ISERROR(SEARCH("Y",L197)))</formula>
    </cfRule>
  </conditionalFormatting>
  <conditionalFormatting sqref="L200:AJ200 AL200">
    <cfRule type="containsText" dxfId="3" priority="5" operator="containsText" text="N">
      <formula>NOT(ISERROR(SEARCH("N",L200)))</formula>
    </cfRule>
    <cfRule type="containsText" dxfId="2" priority="6" operator="containsText" text="Y">
      <formula>NOT(ISERROR(SEARCH("Y",L200)))</formula>
    </cfRule>
  </conditionalFormatting>
  <conditionalFormatting sqref="L201:AJ201">
    <cfRule type="containsText" dxfId="1" priority="1" operator="containsText" text="N">
      <formula>NOT(ISERROR(SEARCH("N",L201)))</formula>
    </cfRule>
    <cfRule type="containsText" dxfId="0" priority="2" operator="containsText" text="Y">
      <formula>NOT(ISERROR(SEARCH("Y",L201)))</formula>
    </cfRule>
  </conditionalFormatting>
  <hyperlinks>
    <hyperlink ref="B5" r:id="rId1" display="https://gmatclub.com/forum/search.php?view=search_tags" xr:uid="{C1D8903C-8E7D-4809-A262-AA1DBF023225}"/>
    <hyperlink ref="G18" r:id="rId2" display="https://gmatclub.com/forum/harold-pinter-who-famously-punctuated-his-plays-with-long-silences-340280.html" xr:uid="{41EB3FBE-6DAB-4CC9-847B-F1B95784C749}"/>
    <hyperlink ref="G19" r:id="rId3" display="https://gmatclub.com/forum/in-the-panopticon-a-unique-type-of-prison-designed-by-english-philoso-360938.html" xr:uid="{F7670C39-21FE-47D1-9C92-E4102A143FFC}"/>
    <hyperlink ref="G20" r:id="rId4" display="https://gmatclub.com/forum/the-government-on-monday-said-that-a-company-339831.html" xr:uid="{ACC1ADF0-6332-4610-B324-408B016DB845}"/>
    <hyperlink ref="G21" r:id="rId5" display="https://gmatclub.com/forum/carthaginians-are-still-commonly-credited-as-the-ones-who-salted-roman-351829.html" xr:uid="{6CD19862-C033-49DB-BDE8-8E7557BD7A84}"/>
    <hyperlink ref="G22" r:id="rId6" display="https://gmatclub.com/forum/pilots-say-that-however-much-consumers-may-detest-it-the-decision-to-327569.html" xr:uid="{A9445B0E-3E58-4F90-827E-50A17DB99B57}"/>
    <hyperlink ref="G23" r:id="rId7" display="https://gmatclub.com/forum/the-works-of-isaac-newton-reveal-that-his-scientific-insights-289792.html" xr:uid="{FF1339C0-7991-4C68-A009-57E93848EBDF}"/>
    <hyperlink ref="G24" r:id="rId8" display="https://gmatclub.com/forum/hot-competition-4-sep-8am-presolar-grains-which-may-be-older-than-333213.html" xr:uid="{0F45EFF6-D979-4E00-A1CF-0FBEF40FAF6F}"/>
    <hyperlink ref="G25" r:id="rId9" display="https://gmatclub.com/forum/da-vinci-s-vision-of-a-flying-contraption-was-dismissed-for-centuries-297319.html" xr:uid="{52BA84E6-97A8-49D4-B76D-4116A4777D17}"/>
    <hyperlink ref="G30" r:id="rId10" display="https://gmatclub.com/forum/even-as-success-rates-for-surgical-intervention-increase-the-number-o-324312.html" xr:uid="{4FFF2243-B432-4ECE-BE82-EF2AF1818432}"/>
    <hyperlink ref="G31" r:id="rId11" display="https://gmatclub.com/forum/hot-competition-4-sep-8am-because-the-soil-there-is-less-porous-and-333214.html" xr:uid="{1D7703C2-ADBD-4B80-8804-D470F5F53ACC}"/>
    <hyperlink ref="G32" r:id="rId12" display="https://gmatclub.com/forum/unsure-to-whom-the-teacher-was-talking-the-students-stared-mutely-at-298309.html" xr:uid="{DB60BF4E-B993-4C23-B110-A32AC638F154}"/>
    <hyperlink ref="B901" r:id="rId13" display="https://gmatclub.com/forum/since-the-year-2000-the-hiv-infection-rate-in-europe-has-doubled-367610.html" xr:uid="{52E01098-915F-4D23-9F8E-46652D55EAA3}"/>
    <hyperlink ref="B902" r:id="rId14" display="https://gmatclub.com/forum/data-analysts-predict-that-customers-will-be-equally-likely-367792.html" xr:uid="{D5915F42-74F4-48C5-AF25-3C0CD13F29C2}"/>
    <hyperlink ref="B29" r:id="rId15" display="https://gmatclub.com/forum/the-queensway-tunnel-was-built-in-the-1930s-but-by-the-early-1960s-367813.html" xr:uid="{A900878A-B6CC-4B8C-B098-0644E0A368D5}"/>
    <hyperlink ref="B903" r:id="rId16" display="https://gmatclub.com/forum/jane-will-maybe-ask-that-her-boss-increase-her-salary-a-maybe-ask-367812.html" xr:uid="{BD911554-92B4-4139-9BC0-30C7E3DA3E56}"/>
    <hyperlink ref="B30" r:id="rId17" display="https://gmatclub.com/forum/birds-of-prey-have-an-average-wingspan-of-three-feet-367928.html" xr:uid="{98B69D18-B785-49A6-82BB-375489E0C071}"/>
    <hyperlink ref="B904" r:id="rId18" display="https://gmatclub.com/forum/an-increase-in-the-merchandise-sales-and-a-decrease-in-the-number-of-u-367929.html" xr:uid="{EEF4A719-690F-40AF-B325-AD88A5126118}"/>
    <hyperlink ref="B31" r:id="rId19" display="https://gmatclub.com/forum/one-is-expected-to-abide-and-respect-the-law-of-one-s-country-a-abi-367938.html" xr:uid="{4D9B7E12-516A-4902-BD59-3CA8270BA30D}"/>
    <hyperlink ref="B905" r:id="rId20" display="https://gmatclub.com/forum/several-employees-of-company-x-believe-that-the-reason-that-sales-are-367937.html" xr:uid="{A615FC23-1F03-4D1A-B621-25F9047CBD4B}"/>
    <hyperlink ref="B32" r:id="rId21" display="https://gmatclub.com/forum/keeping-a-daily-journal-improves-the-organization-of-one-s-thoughts-368097.html" xr:uid="{D0AA7C54-8F75-45FD-82D1-6069B6BEDC27}"/>
    <hyperlink ref="B906" r:id="rId22" display="https://gmatclub.com/forum/while-causing-more-damage-to-wildlife-than-to-urban-development-368096.html" xr:uid="{F702D7DE-DE36-4E92-B28D-6500CC41FAE7}"/>
    <hyperlink ref="B33" r:id="rId23" display="https://gmatclub.com/forum/while-some-economists-propose-that-agricultural-land-be-used-to-help-368107.html" xr:uid="{26D6120B-E016-4B8E-A71F-64DBFFA39BA7}"/>
    <hyperlink ref="B907" r:id="rId24" display="https://gmatclub.com/forum/while-scholars-debate-the-significance-of-social-and-economic-factors-368108.html" xr:uid="{522B892A-0D12-40B7-984A-02E745836A56}"/>
    <hyperlink ref="B34" r:id="rId25" display="https://gmatclub.com/forum/whereas-the-nostrils-of-old-world-monkeys-always-turn-downwards-and-th-368286.html" xr:uid="{5A6CBC40-43B5-4781-9E8B-3C913E578111}"/>
    <hyperlink ref="B908" r:id="rId26" display="https://gmatclub.com/forum/whereas-a-typical-master-s-thesis-is-approximately-one-hundred-pages-368287.html" xr:uid="{367CA4AC-1193-4654-8C01-94A30EFD9698}"/>
    <hyperlink ref="B35" r:id="rId27" display="https://gmatclub.com/forum/the-charitable-organization-aims-to-aid-local-communities-and-368398.html" xr:uid="{59B71F41-828F-446E-A956-82B2E25B8DCA}"/>
    <hyperlink ref="B909" r:id="rId28" display="https://gmatclub.com/forum/following-the-nutrition-board-s-advice-on-salt-consumption-would-mean-368399.html" xr:uid="{58976844-72C1-493F-8B8E-66D5BB0CE22E}"/>
    <hyperlink ref="B36" r:id="rId29" display="https://gmatclub.com/forum/when-asked-about-the-observations-of-his-early-experiments-the-renown-368445.html" xr:uid="{D8D56FDC-5CBD-4E63-AAE8-DADE3A13F041}"/>
    <hyperlink ref="B910" r:id="rId30" display="https://gmatclub.com/forum/when-traveling-in-a-foreign-country-one-should-always-keep-their-368444.html" xr:uid="{953132B7-07F3-46D7-8A9F-AFE96F0F3370}"/>
    <hyperlink ref="B37" r:id="rId31" display="https://gmatclub.com/forum/rap-artists-had-trouble-breaking-into-the-daily-rotation-of-videos-on-368810.html" xr:uid="{1B5745FB-A69F-42A8-B362-DC2C56ED6F36}"/>
    <hyperlink ref="B911" r:id="rId32" display="https://gmatclub.com/forum/a-wild-american-alligator-grows-to-about-10-feet-long-but-one-kept-as-368811.html" xr:uid="{C130E595-996A-4603-82A5-A5FD73A66126}"/>
    <hyperlink ref="B38" r:id="rId33" display="https://gmatclub.com/forum/when-a-man-appeared-in-the-village-of-artigat-in-the-summer-of-1556-an-368822.html" xr:uid="{9FE7FA78-6F8D-43CB-9C28-F1487B400B15}"/>
    <hyperlink ref="B912" r:id="rId34" display="https://gmatclub.com/forum/using-the-latest-technology-and-trendy-designs-electronics-companies-368823.html" xr:uid="{FB2BDFC5-568F-4C0D-BDF8-C8C3F451794A}"/>
    <hyperlink ref="B39" r:id="rId35" display="https://gmatclub.com/forum/the-market-forces-to-which-the-movements-of-a-stock-price-are-369112.html" xr:uid="{E21B6F80-C54E-4167-AD0F-4DC27946683C}"/>
    <hyperlink ref="B913" r:id="rId36" display="https://gmatclub.com/forum/when-it-ruled-that-the-government-couldn-t-track-an-individua-369113.html" xr:uid="{152D9698-3AB8-40C9-B2C1-F4C784ACDCAE}"/>
    <hyperlink ref="B40" r:id="rId37" display="https://gmatclub.com/forum/unlike-birds-which-are-highly-sensitive-to-atmospheric-pressure-peop-369119.html" xr:uid="{D725826C-43B7-4F75-B15B-8FF650C04567}"/>
    <hyperlink ref="B914" r:id="rId38" display="https://gmatclub.com/forum/used-in-many-cleaning-detergents-and-hygiene-products-to-produce-suds-369118.html" xr:uid="{B1599EFA-4FB7-4F11-B674-2AAFB35DF0F2}"/>
    <hyperlink ref="B41" r:id="rId39" display="https://gmatclub.com/forum/inspired-by-the-success-of-disneyland-paris-one-french-politician-wan-369228.html" xr:uid="{CE5D1080-6965-47AC-9AB1-29FC53459FCE}"/>
    <hyperlink ref="B915" r:id="rId40" display="https://gmatclub.com/forum/because-of-having-been-accused-of-polluting-huge-areas-of-the-369229.html" xr:uid="{ABF6A744-244F-4ADA-B640-6699531DAB58}"/>
    <hyperlink ref="B42" r:id="rId41" display="https://gmatclub.com/forum/to-small-investors-deciding-whether-or-not-to-purchase-assets-in-the-369344.html" xr:uid="{233EE597-6CEE-4754-996E-3D5A10235C95}"/>
    <hyperlink ref="B916" r:id="rId42" display="https://gmatclub.com/forum/transplanting-is-one-of-the-methods-that-is-commonly-used-for-the-seed-369343.html" xr:uid="{B6D9A164-21D2-4B11-9C17-9434D298399D}"/>
    <hyperlink ref="B43" r:id="rId43" display="https://gmatclub.com/forum/resigned-to-accept-his-disqualification-from-the-olympic-trials-there-369520.html" xr:uid="{B5639B2B-3FE8-40FB-89E1-08C0ADAAC681}"/>
    <hyperlink ref="B917" r:id="rId44" display="https://gmatclub.com/forum/one-of-the-most-pressing-concerns-facing-lawyers-who-have-just-graduat-369522.html" xr:uid="{05F5986B-4F7F-4589-B0F0-61B02D126B2C}"/>
    <hyperlink ref="B44" r:id="rId45" display="https://gmatclub.com/forum/to-practice-road-safety-a-driver-should-insist-firmly-that-every-pass-369525.html" xr:uid="{54454A25-7E80-4B28-90C9-C150D32C9230}"/>
    <hyperlink ref="B918" r:id="rId46" display="https://gmatclub.com/forum/there-is-a-difference-in-the-way-the-term-turnover-and-the-term-369526.html" xr:uid="{1B8D1BC0-1F10-41A0-AE15-CC9A9ACC5FE4}"/>
    <hyperlink ref="B45" r:id="rId47" display="https://gmatclub.com/forum/despite-the-fact-that-they-form-the-fifth-largest-desert-of-the-world-369706.html" xr:uid="{CE8471CB-0894-4CA1-9A49-19694C653E26}"/>
    <hyperlink ref="B919" r:id="rId48" display="https://gmatclub.com/forum/there-was-civil-unrest-which-contributed-to-the-instability-of-the-na-369707.html" xr:uid="{AA000CD9-8077-4BA9-8328-00C0AFA1F4C1}"/>
    <hyperlink ref="B46" r:id="rId49" display="https://gmatclub.com/forum/the-word-inspired-is-used-often-by-numerous-critics-in-their-descripti-369722.html" xr:uid="{93DBA605-9379-4101-B47D-923388287652}"/>
    <hyperlink ref="B920" r:id="rId50" display="https://gmatclub.com/forum/the-word-supine-can-either-refer-to-the-physical-position-of-lying-369721.html" xr:uid="{7075F13B-3917-4836-9412-38E9AA8AA58F}"/>
    <hyperlink ref="B47" r:id="rId51" display="https://gmatclub.com/forum/some-critics-have-deemed-the-musician-s-new-composition-confusing-369818.html" xr:uid="{A4851C76-DFD6-43BD-92C8-D8A5357407CC}"/>
    <hyperlink ref="B921" r:id="rId52" display="https://gmatclub.com/forum/there-are-currently-192-states-with-representatives-in-the-united-369819.html" xr:uid="{CB165E71-775E-4760-B07F-F755CBC1E492}"/>
    <hyperlink ref="B48" r:id="rId53" display="https://gmatclub.com/forum/the-word-assassin-originating-from-the-arabic-word-hashashin-and-fir-369869.html" xr:uid="{D32D9547-0893-4F2D-9518-C92931FDF6E8}"/>
    <hyperlink ref="B922" r:id="rId54" display="https://gmatclub.com/forum/the-word-horticulture-originates-from-the-latin-word-hortus-and-refers-369868.html" xr:uid="{61BF17D8-B7A2-44B3-A4B3-21E68CF67FC1}"/>
    <hyperlink ref="B923" r:id="rId55" location="p2869093" display="https://gmatclub.com/forum/the-three-volumes-of-the-author-s-biography-begin-with-his-childhood-370191.html - p2869093" xr:uid="{74643954-7146-4DE3-840D-61FB708038F9}"/>
    <hyperlink ref="B49" r:id="rId56" display="https://gmatclub.com/forum/the-united-states-proposal-to-help-reconstruct-and-create-a-more-secu-370207.html" xr:uid="{BA4FE055-E394-4A70-9E2F-F0A15BE57778}"/>
    <hyperlink ref="B924" r:id="rId57" display="https://gmatclub.com/forum/the-various-processes-of-paper-creation-apart-from-destroying-million-370206.html" xr:uid="{E989E5ED-1FC3-4758-9AEF-9FC4A5B30B38}"/>
    <hyperlink ref="B50" r:id="rId58" display="https://gmatclub.com/forum/during-the-early-years-of-the-american-civil-war-when-the-union-army-370491.html" xr:uid="{AD8F5A83-1517-40EA-880D-4D870C520636}"/>
    <hyperlink ref="B925" r:id="rId59" location="p2870461" display="https://gmatclub.com/forum/in-order-to-prevent-further-spread-of-the-deadly-plague-the-health-of-370492.html - p2870461" xr:uid="{9FB26867-F361-47E6-A8CB-A94FADE0CD83}"/>
    <hyperlink ref="B55" r:id="rId60" display="https://gmatclub.com/forum/amid-the-mountaintops-of-central-asia-on-the-snowy-ranges-shared-by-a-365668.html" xr:uid="{8914EFCF-87C6-4CFE-B40E-9ADB6E6ED6E8}"/>
    <hyperlink ref="B931" r:id="rId61" display="https://gmatclub.com/forum/as-even-most-smokers-will-admit-smoking-is-both-unhealthy-and-cost-a-365669.html" xr:uid="{7155AF93-CDCC-4537-BE31-3853A1734D91}"/>
    <hyperlink ref="B56" r:id="rId62" display="https://gmatclub.com/forum/using-a-combination-of-algebra-and-ancient-greek-to-code-her-clandesti-365834.html" xr:uid="{84BA2D52-05CC-426B-B7B3-8B0C33CA65A6}"/>
    <hyperlink ref="B932" r:id="rId63" display="https://gmatclub.com/forum/rebuilding-and-levee-development-has-permitted-the-seacoast-town-365835.html" xr:uid="{A1B22BA8-CB94-4A5A-923F-3A935B2D2F06}"/>
    <hyperlink ref="B57" r:id="rId64" display="https://gmatclub.com/forum/the-buddhist-zen-monk-suggested-that-as-part-of-the-rigorous-regime-o-365844.html" xr:uid="{F6AB3DFD-538E-415D-BDCD-91B70D1EA42A}"/>
    <hyperlink ref="B933" r:id="rId65" display="https://gmatclub.com/forum/the-brehon-laws-which-governed-everyday-life-in-ireland-as-early-as-365845.html" xr:uid="{3EC0949F-D24F-4F5F-B912-1949B01326EC}"/>
    <hyperlink ref="B58" r:id="rId66" display="https://gmatclub.com/forum/research-into-information-pollution-a-term-popularized-by-web-usabilit-366036.html" xr:uid="{B4686377-70C1-4467-9F81-5732E326DDC2}"/>
    <hyperlink ref="B934" r:id="rId67" display="https://gmatclub.com/forum/the-leopard-geckos-that-are-native-to-dry-and-semi-desert-areas-in-366037.html" xr:uid="{E2257921-0A32-49CE-BB1D-35B192D66AE1}"/>
    <hyperlink ref="B935" r:id="rId68" display="https://gmatclub.com/forum/the-big-dog-bit-john-whose-paws-are-black-and-white-366041.html" xr:uid="{FC280FAD-19E8-4FB1-9567-CB6AA0A84A5A}"/>
    <hyperlink ref="B59" r:id="rId69" display="https://gmatclub.com/forum/just-as-the-economy-and-society-of-the-preindustrial-state-were-radica-366138.html" xr:uid="{9781D976-A6ED-409F-BB7E-750820D5145E}"/>
    <hyperlink ref="B936" r:id="rId70" display="https://gmatclub.com/forum/as-generators-of-electricity-small-relatively-inexpensive-windmills-366139.html" xr:uid="{0DE0590E-56D8-4A89-8256-75BA330FA486}"/>
    <hyperlink ref="B60" r:id="rId71" display="https://gmatclub.com/forum/to-combat-the-decline-in-scholastic-performance-of-young-boys-in-inner-366204.html" xr:uid="{765D14CA-A1E2-40EF-B182-C2D53B89B51D}"/>
    <hyperlink ref="B937" r:id="rId72" display="https://gmatclub.com/forum/to-public-health-officials-monitoring-infectious-diseases-present-a-366203.html" xr:uid="{CEA5C5EF-29E5-4175-B3C1-46CF680FF90F}"/>
    <hyperlink ref="B61" r:id="rId73" display="https://gmatclub.com/forum/black-officers-at-the-executive-rank-of-general-or-admiral-of-whom-366380.html" xr:uid="{A1B1E1BA-C8DD-4D8B-9838-9F8A56DEAC53}"/>
    <hyperlink ref="B938" r:id="rId74" display="https://gmatclub.com/forum/marshal-zhu-de-commander-of-the-communist-armies-that-conquered-china-366381.html" xr:uid="{3EB6AFA3-A187-46BB-900F-C96602FF6CE0}"/>
    <hyperlink ref="B939" r:id="rId75" display="https://gmatclub.com/forum/to-store-large-funds-over-a-long-period-of-time-in-a-savings-account-366385.html" xr:uid="{81CB9D77-9929-42E7-B894-E3C55FB0D143}"/>
    <hyperlink ref="B940" r:id="rId76" display="https://gmatclub.com/forum/based-on-the-complexity-of-the-orchestration-of-the-human-body-s-vario-366561.html" xr:uid="{D9A9A701-122D-4785-8E28-5A737A77FE13}"/>
    <hyperlink ref="B62" r:id="rId77" display="https://gmatclub.com/forum/vitamin-c-not-only-gives-the-body-energy-it-can-strengthen-the-immune-366564.html" xr:uid="{32782027-43FF-49C2-9D5D-E765A897D288}"/>
    <hyperlink ref="B941" r:id="rId78" display="https://gmatclub.com/forum/when-john-requested-the-assistance-of-a-certain-professor-with-his-the-366565.html" xr:uid="{AAFBAA2F-97A9-47B3-8B4D-B8F648DB7A2D}"/>
    <hyperlink ref="B63" r:id="rId79" display="https://gmatclub.com/forum/when-held-up-to-the-backdrop-of-the-night-sky-the-circumference-of-an-366691.html" xr:uid="{15E55895-F340-4E59-B1EF-465761DACF7A}"/>
    <hyperlink ref="B942" r:id="rId80" display="https://gmatclub.com/forum/a-sea-urchin-can-crawl-slowly-on-its-tube-feet-sometimes-propelling-366692.html" xr:uid="{DFFF0E75-B449-43B8-8B01-ED0944C481FF}"/>
    <hyperlink ref="B64" r:id="rId81" display="https://gmatclub.com/forum/while-jane-watched-a-horror-movie-someone-suddenly-knocked-on-the-doo-366745.html" xr:uid="{37F8B421-E802-4D09-84FF-9681EB4C7E73}"/>
    <hyperlink ref="B943" r:id="rId82" display="https://gmatclub.com/forum/written-by-benjamin-nugent-and-published-in-2008-american-nerd-is-a-366746.html" xr:uid="{D09122B3-CEFC-49B0-93E4-2E7C0B102B6E}"/>
    <hyperlink ref="B65" r:id="rId83" display="https://gmatclub.com/forum/to-assess-the-impact-of-an-individual-on-the-community-is-a-conundrum-366867.html" xr:uid="{D9E58C15-E187-43F6-9FB2-3EEBDECEC836}"/>
    <hyperlink ref="B944" r:id="rId84" display="https://gmatclub.com/forum/arguably-one-of-the-most-influential-figures-in-the-silver-age-of-comi-366868.html" xr:uid="{9E498269-8D33-4279-926D-D690F4DD27D6}"/>
    <hyperlink ref="B66" r:id="rId85" display="https://gmatclub.com/forum/standardized-tests-in-elementary-school-were-once-administered-every-366965.html" xr:uid="{E7580653-A200-4E90-8144-1C06244DA49E}"/>
    <hyperlink ref="B945" r:id="rId86" display="https://gmatclub.com/forum/the-parks-and-recreation-office-recognizes-that-by-stalling-the-precis-366966.html" xr:uid="{94C90875-E986-4B7E-A8DC-05C7E7622584}"/>
    <hyperlink ref="B67" r:id="rId87" display="https://gmatclub.com/forum/known-primarily-to-locals-before-being-discovered-by-mtv-in-the-late-367057.html" xr:uid="{FC88D8EE-E8FC-4A0F-9817-ECD815094B03}"/>
    <hyperlink ref="B946" r:id="rId88" display="https://gmatclub.com/forum/the-nasa-mathematician-mary-jackson-when-offered-an-opportunity-to-367058.html" xr:uid="{34864FA7-5F01-43DF-AD83-33B4905DABB7}"/>
    <hyperlink ref="B68" r:id="rId89" display="https://gmatclub.com/forum/in-ancient-japan-a-samurai-s-honor-was-so-valued-that-if-a-samurai-367191.html" xr:uid="{EC3ECDB2-76EF-4173-9F10-F03F79C5EF8F}"/>
    <hyperlink ref="B947" r:id="rId90" display="https://gmatclub.com/forum/tech-industry-employee-benefits-as-with-other-industries-367192.html" xr:uid="{888B470F-82EC-47D5-8FEC-F9E6210426F6}"/>
    <hyperlink ref="B69" r:id="rId91" display="https://gmatclub.com/forum/especially-in-the-early-months-farmers-may-need-to-find-resourceful-367342.html" xr:uid="{0D5F227A-C61A-4671-BA39-23320A9F8DFB}"/>
    <hyperlink ref="B948" r:id="rId92" display="https://gmatclub.com/forum/in-ancient-greece-much-of-the-local-worshipper-s-practice-was-premise-367343.html" xr:uid="{5984531A-92CA-4135-8ABF-5863DA262F23}"/>
    <hyperlink ref="B70" r:id="rId93" display="https://gmatclub.com/forum/according-to-recent-genetic-analyses-comparing-the-genetic-367421.html" xr:uid="{CCEBA68B-1C18-4F35-9757-8C884B684236}"/>
    <hyperlink ref="B949" r:id="rId94" display="https://gmatclub.com/forum/in-a-company-memo-the-head-of-the-organization-warned-that-employees-367422.html" xr:uid="{3584881D-24EF-485D-96A2-B1B70AAF70B1}"/>
    <hyperlink ref="B71" r:id="rId95" display="https://gmatclub.com/forum/some-bird-species-at-first-begin-migrating-from-east-to-west-because-367603.html" xr:uid="{B849CC5A-7ACD-4F69-9543-1E3AB0405CDD}"/>
    <hyperlink ref="B950" r:id="rId96" display="https://gmatclub.com/forum/a-breed-of-dog-now-known-for-its-gentle-demeanor-the-irish-wolfhound-367604.html" xr:uid="{788BDF9F-8617-43B4-A39A-D4C2883FC99F}"/>
    <hyperlink ref="B77" r:id="rId97" display="https://gmatclub.com/forum/just-as-people-move-their-hands-as-they-talk-dolphins-communicate-363214.html" xr:uid="{160593DA-9858-4D6E-860E-0B939FC0FF6D}"/>
    <hyperlink ref="B956" r:id="rId98" display="https://gmatclub.com/forum/works-produced-in-the-murakami-style-of-art-named-after-the-renowned-363215.html" xr:uid="{E5D98B7D-5310-4490-96CF-9AEB06312FAD}"/>
    <hyperlink ref="B78" r:id="rId99" display="https://gmatclub.com/forum/tom-waits-whose-albums-have-been-critically-acclaimed-has-filed-363228.html" xr:uid="{CBB67831-2200-440E-A3D3-00B3B6F39E12}"/>
    <hyperlink ref="B957" r:id="rId100" display="https://gmatclub.com/forum/every-patent-application-is-evaluated-before-it-is-decided-whether-363227.html" xr:uid="{06497785-5ED9-4C72-8AC4-3FE83C6802A4}"/>
    <hyperlink ref="B79" r:id="rId101" display="https://gmatclub.com/forum/fifty-years-ago-ecologists-studying-wolf-recolonization-down-from-363324.html" xr:uid="{98146216-A221-46B0-8C5A-DBA2F0A87EC7}"/>
    <hyperlink ref="B958" r:id="rId102" display="https://gmatclub.com/forum/the-u-s-government-has-given-six-uav-manufacturers-permission-to-sell-363325.html" xr:uid="{DEB3EF99-D060-415D-ADA9-3B736C0DAA14}"/>
    <hyperlink ref="B80" r:id="rId103" display="https://gmatclub.com/forum/concerned-about-the-dangers-posed-to-civil-aviation-by-migratory-birds-363388.html" xr:uid="{3B7B7CB3-28E4-4169-AF7E-83B4EFFA6FAA}"/>
    <hyperlink ref="B959" r:id="rId104" display="https://gmatclub.com/forum/with-the-evolution-of-technologies-such-as-cloning-scientific-communi-363387.html" xr:uid="{4B42D142-93BF-427B-B056-C56FBDDC902D}"/>
    <hyperlink ref="B81" r:id="rId105" display="https://gmatclub.com/forum/the-theory-of-plate-tectonics-which-was-first-proposed-in-the-early-363665.html" xr:uid="{852CA7F2-1FFA-437A-8CF9-2656BAAD6C04}"/>
    <hyperlink ref="B960" r:id="rId106" display="https://gmatclub.com/forum/in-the-mythologies-of-greece-china-scandinavia-and-of-the-ancient-363666.html" xr:uid="{1D443E10-3121-4286-9522-FCA28967A73C}"/>
    <hyperlink ref="B82" r:id="rId107" display="https://gmatclub.com/forum/freedom-riders-were-african-american-and-white-civil-rights-activist-363684.html" xr:uid="{07CC7DBE-540A-497B-8DDE-542ED84EFF94}"/>
    <hyperlink ref="B961" r:id="rId108" display="https://gmatclub.com/forum/although-the-market-tempts-guitarists-with-digital-signal-processors-363685.html" xr:uid="{9118FF0C-AAB7-4C42-A247-F52B7B00AA2B}"/>
    <hyperlink ref="B83" r:id="rId109" display="https://gmatclub.com/forum/in-a-recent-report-the-world-nuclear-association-stated-363940.html" xr:uid="{6EFC3A52-F696-4CA4-A485-A75C029264BF}"/>
    <hyperlink ref="B962" r:id="rId110" display="https://gmatclub.com/forum/according-to-historians-charles-dickens-was-perhaps-the-first-person-363941.html" xr:uid="{E49B941F-65D2-4E15-BEB1-F367E11914A4}"/>
    <hyperlink ref="B84" r:id="rId111" display="https://gmatclub.com/forum/although-overpopulation-is-commonly-ascribed-to-densely-populated-regi-363963.html" xr:uid="{10111C1D-4A63-4AD8-AC3A-536D8B184406}"/>
    <hyperlink ref="B963" r:id="rId112" display="https://gmatclub.com/forum/although-most-people-would-agree-that-one-should-remember-one-s-fam-363964.html" xr:uid="{93A82D1A-20E0-4C4C-B883-7672BDE8CFBD}"/>
    <hyperlink ref="B85" r:id="rId113" display="https://gmatclub.com/forum/international-trade-almost-collapsed-in-the-last-quarter-364087.html" xr:uid="{5340C0F3-48D1-482E-B780-51AA39C92977}"/>
    <hyperlink ref="B964" r:id="rId114" display="https://gmatclub.com/forum/robert-louis-stevenson-when-he-wrote-treasure-island-had-no-idea-of-364088.html" xr:uid="{12C0D9A2-B7A8-4579-9F61-E4FC0C2667FD}"/>
    <hyperlink ref="B86" r:id="rId115" display="https://gmatclub.com/forum/although-jane-s-father-passed-away-more-than-15-years-ago-she-still-364153.html" xr:uid="{06DF2C4E-46E5-4F81-AA2E-17035A9DA650}"/>
    <hyperlink ref="B965" r:id="rId116" display="https://gmatclub.com/forum/although-elephants-are-generally-considered-hairless-animals-both-364154.html" xr:uid="{D5F904FC-54AE-427A-A37D-8FEAB2A44E2A}"/>
    <hyperlink ref="B88" r:id="rId117" display="https://gmatclub.com/forum/an-effect-of-the-pleistocene-ice-age-that-is-difficult-to-observe-visu-364279.html" xr:uid="{9D503F65-8DE6-438E-92B3-A0A7367C4910}"/>
    <hyperlink ref="B966" r:id="rId118" display="https://gmatclub.com/forum/in-2005-geologists-studying-two-ancient-rock-formations-364280.html" xr:uid="{CC6415F1-FE25-4394-994F-BB546D593719}"/>
    <hyperlink ref="B89" r:id="rId119" display="https://gmatclub.com/forum/a-glycoprotein-is-a-protein-to-which-have-been-attached-a-monosacchari-364293.html" xr:uid="{9C596426-6263-4019-AF21-76B65119D903}"/>
    <hyperlink ref="B967" r:id="rId120" display="https://gmatclub.com/forum/a-groundbreaking-neuro-psychological-research-was-conducted-on-epileps-364292.html" xr:uid="{783AC2E3-5E06-4AD9-BC0A-BFB5C1A6A464}"/>
    <hyperlink ref="B968" r:id="rId121" display="https://gmatclub.com/forum/the-board-of-directors-of-the-popular-publishing-company-has-fired-the-364420.html" xr:uid="{D5B8287A-D1F2-41D7-8131-D88E5F2DDEC8}"/>
    <hyperlink ref="B90" r:id="rId122" display="https://gmatclub.com/forum/a-common-misconception-held-by-consumers-is-that-the-higher-the-price-364435.html" xr:uid="{CF2A0BE3-3056-4F08-9060-EEC6DA48D277}"/>
    <hyperlink ref="B969" r:id="rId123" display="https://gmatclub.com/forum/a-comic-book-industry-giant-known-for-its-popular-super-powered-chara-364436.html" xr:uid="{8EABE5BF-5E38-4B12-BBE7-2F4247E2A6DF}"/>
    <hyperlink ref="B91" r:id="rId124" display="https://gmatclub.com/forum/according-to-adam-smith-the-ideal-economic-environment-for-a-364540.html" xr:uid="{1746A59C-DE7E-46C7-88A3-B26D4695C440}"/>
    <hyperlink ref="B970" r:id="rId125" display="https://gmatclub.com/forum/according-to-a-recent-study-adolescents-require-nine-hours-of-sleep-e-364541.html" xr:uid="{88DCCEC3-2B3F-4CEC-8170-79D92075C9C5}"/>
    <hyperlink ref="B92" r:id="rId126" display="https://gmatclub.com/forum/after-meeting-together-near-mediolanurn-in-313-roman-emperors-constan-364587.html" xr:uid="{4F618D70-F4EA-490D-AB8B-E3D794935D4E}"/>
    <hyperlink ref="B971" r:id="rId127" display="https://gmatclub.com/forum/after-years-of-working-on-wall-street-an-apartment-in-lower-manhattan-364586.html" xr:uid="{3151C5E7-F5ED-4F02-973B-5EAD405A2215}"/>
    <hyperlink ref="B972" r:id="rId128" display="https://gmatclub.com/forum/according-to-the-results-of-a-recent-survey-environmental-degradation-364735.html" xr:uid="{6ADEB524-D979-4A7C-AEE2-984559C72676}"/>
    <hyperlink ref="B93" r:id="rId129" display="https://gmatclub.com/forum/after-a-three-day-conference-hosting-representatives-from-both-sides-364750.html" xr:uid="{6E735358-23F7-4991-BD64-10C4B62CB829}"/>
    <hyperlink ref="B973" r:id="rId130" display="https://gmatclub.com/forum/after-massive-military-preparations-for-operation-barbarossa-the-axis-364749.html" xr:uid="{3BE3DBD4-A0BA-4255-9EAC-405E5A8A7967}"/>
    <hyperlink ref="B94" r:id="rId131" display="https://gmatclub.com/forum/in-what-is-the-third-such-study-of-common-sunscreen-ingredients-364931.html" xr:uid="{8764EE1D-7C9E-4892-9662-1BE58C40AB26}"/>
    <hyperlink ref="B974" r:id="rId132" display="https://gmatclub.com/forum/the-malaria-carrying-mosquito-anopheles-gambiae-is-one-of-a-group-364932.html" xr:uid="{57BB3718-9686-4D37-AD90-EDF6FFA1AABD}"/>
    <hyperlink ref="B95" r:id="rId133" display="https://gmatclub.com/forum/advertisement-banners-in-the-air-balloon-competition-last-year-receive-364956.html" xr:uid="{EC8A6E25-3D8B-4983-8E9E-5617B97174DF}"/>
    <hyperlink ref="B975" r:id="rId134" display="https://gmatclub.com/forum/according-to-malcolm-gladwell-author-of-the-tipping-point-the-dramat-364957.html" xr:uid="{63990B8D-DA71-43F0-9213-93E17FE2F18D}"/>
    <hyperlink ref="B96" r:id="rId135" display="https://gmatclub.com/forum/faced-with-decline-in-dues-and-members-who-are-aging-the-city-s-365057.html" xr:uid="{06DA7514-B802-49DB-8791-B2150D936AC3}"/>
    <hyperlink ref="B976" r:id="rId136" display="https://gmatclub.com/forum/the-shutting-down-of-good-books-the-country-s-popular-chain-of-365058.html" xr:uid="{3EDE4CCB-500B-42AA-BE85-D64CFD2EBB20}"/>
    <hyperlink ref="B97" r:id="rId137" display="https://gmatclub.com/forum/a-yearly-check-up-conducted-annually-is-believed-to-be-beneficial-not-365117.html" xr:uid="{42BAFACE-F0E0-4355-840D-36ECAB0348A1}"/>
    <hyperlink ref="B977" r:id="rId138" display="https://gmatclub.com/forum/abigail-adams-is-still-remembered-nowadays-almost-200-years-after-her-365116.html" xr:uid="{743047BB-7E3A-4FB3-89E1-168D3331EDAB}"/>
    <hyperlink ref="B98" r:id="rId139" display="https://gmatclub.com/forum/the-comedian-s-sharp-movements-and-clipped-delivery-showed-that-365274.html" xr:uid="{DA4410A2-2E3A-4627-80DE-C2EAD458A0E1}"/>
    <hyperlink ref="B978" r:id="rId140" display="https://gmatclub.com/forum/writing-in-a-style-blending-historical-fiction-and-scientific-dystopia-365275.html" xr:uid="{0D02872C-7133-40AF-899F-B2902B3F04D7}"/>
    <hyperlink ref="B99" r:id="rId141" display="https://gmatclub.com/forum/a-month-ago-a-well-respected-sell-side-analyst-released-a-report-pred-365285.html" xr:uid="{993FFA9C-BE76-4B4F-9103-9A35C79346A6}"/>
    <hyperlink ref="B979" r:id="rId142" display="https://gmatclub.com/forum/a-sample-of-osmium-metal-powder-has-been-compressed-under-high-pressur-365284.html" xr:uid="{E3E0C2B4-017C-47AF-8787-EFF376B66F24}"/>
    <hyperlink ref="B100" r:id="rId143" display="https://gmatclub.com/forum/amelia-earhart-the-first-woman-who-crossed-the-atlantic-ocean-in-a-so-365481.html" xr:uid="{7BB84231-FFA3-4834-8416-1DC8BF74BE31}"/>
    <hyperlink ref="B980" r:id="rId144" display="https://gmatclub.com/forum/an-academic-institution-that-has-granted-tenure-to-one-of-its-employee-365482.html" xr:uid="{ABF93709-7393-4CA2-B179-B222A6E01875}"/>
    <hyperlink ref="B101" r:id="rId145" display="https://gmatclub.com/forum/during-the-last-month-researchers-had-narrowed-down-to-two-the-possib-365601.html" xr:uid="{ECB08C82-FD7D-4D45-A308-356BF37D0178}"/>
    <hyperlink ref="B981" r:id="rId146" display="https://gmatclub.com/forum/with-no-other-work-did-new-zealand-writer-katherine-mansfield-inspire-365600.html" xr:uid="{2AD34C33-0A0E-44AA-BFDE-2B7F93B59DD2}"/>
    <hyperlink ref="B110" r:id="rId147" display="https://gmatclub.com/forum/unlike-the-canonical-views-of-life-and-consciousness-that-originate-wi-359984.html" xr:uid="{BC70259A-4A6E-4415-9447-A20F1213FA40}"/>
    <hyperlink ref="B988" r:id="rId148" display="https://gmatclub.com/forum/analysts-believe-that-the-state-owned-telephone-company-with-huge-fin-359985.html" xr:uid="{4C373EC3-2519-4097-B747-4EA5ECDE43F0}"/>
    <hyperlink ref="B111" r:id="rId149" display="https://gmatclub.com/forum/according-to-economist-amartya-sen-the-mortality-rates-that-are-measu-359994.html" xr:uid="{CD984AA4-0E76-4404-B92C-1C222D231478}"/>
    <hyperlink ref="B989" r:id="rId150" display="https://gmatclub.com/forum/jane-is-not-only-highly-intelligent-but-also-charming-359995.html" xr:uid="{C3E00BCC-6DC0-4352-8E42-7BA63AB55E8E}"/>
    <hyperlink ref="B112" r:id="rId151" display="https://gmatclub.com/forum/the-implication-of-the-overlap-between-areas-of-the-brain-responsible-360315.html" xr:uid="{AE72A5AF-530C-42E2-B019-81B716130E00}"/>
    <hyperlink ref="B990" r:id="rId152" display="https://gmatclub.com/forum/while-at-first-glance-a-renaissance-fair-may-look-a-lot-like-a-theme-p-360317.html" xr:uid="{D68902C5-D748-4917-B231-5C1442E6ADBD}"/>
    <hyperlink ref="B113" r:id="rId153" display="https://gmatclub.com/forum/the-term-intellectual-property-which-ever-since-the-spread-of-the-360323.html" xr:uid="{675E9360-4F41-4EE9-8754-26FE7F085C90}"/>
    <hyperlink ref="B991" r:id="rId154" display="https://gmatclub.com/forum/john-thinks-miss-marple-heroine-of-agatha-christie-s-murder-mystery-360322.html" xr:uid="{16D69436-0AA5-4E46-A5C2-1362F4A56F1D}"/>
    <hyperlink ref="B114" r:id="rId155" display="https://gmatclub.com/forum/ever-since-a-group-of-boys-discovered-the-cave-of-lascaux-in-the-1960s-360424.html" xr:uid="{741A654B-E251-42F0-9A9D-6BA7B0C9DBC8}"/>
    <hyperlink ref="B992" r:id="rId156" display="https://gmatclub.com/forum/during-the-four-years-that-the-kepler-telescope-was-in-operation-360425.html" xr:uid="{F63C1DF5-8C2F-4FDF-8EFC-F7266BB5559C}"/>
    <hyperlink ref="B115" r:id="rId157" display="https://gmatclub.com/forum/a-sad-truth-about-the-human-race-is-that-most-people-lie-to-both-360470.html" xr:uid="{29E0D9A4-2238-477E-AAEC-881D7708ABCB}"/>
    <hyperlink ref="B993" r:id="rId158" display="https://gmatclub.com/forum/if-a-law-had-been-passed-demanding-that-hunters-will-be-punished-the-360469.html" xr:uid="{80341370-553F-4FED-BFDA-601A854BE4CC}"/>
    <hyperlink ref="B116" r:id="rId159" display="https://gmatclub.com/forum/a-new-study-has-found-that-elderly-residents-who-are-isolated-in-long-360665.html" xr:uid="{E991C1A4-3F16-4215-90F4-3B5877BF86C0}"/>
    <hyperlink ref="B994" r:id="rId160" display="https://gmatclub.com/forum/because-of-the-risks-associated-with-childhood-obesity-360664.html" xr:uid="{2664F0CF-9CB1-4E79-BED6-5B2F74FD8B14}"/>
    <hyperlink ref="B117" r:id="rId161" display="https://gmatclub.com/forum/although-jane-kept-up-appearances-and-seemed-to-be-fine-the-deciding-360679.html" xr:uid="{EC0E6D33-B14F-4C60-9BA4-0555B56C5D38}"/>
    <hyperlink ref="B995" r:id="rId162" display="https://gmatclub.com/forum/if-the-investors-had-perceived-the-commercial-potential-of-the-product-360678.html" xr:uid="{26CECD70-AD92-4D8B-8C65-3F88EE25888F}"/>
    <hyperlink ref="B118" r:id="rId163" display="https://gmatclub.com/forum/a-2011-cornell-university-study-found-that-restaurant-menus-that-rende-360920.html" xr:uid="{49FBC157-EBA8-4C10-AE44-F11460AB08CD}"/>
    <hyperlink ref="B996" r:id="rId164" display="https://gmatclub.com/forum/animal-welfare-groups-disdaining-the-standards-of-perfection-delineate-360921.html" xr:uid="{1FCDFEE6-C4F0-4126-8F1E-34C6FDB0AD3D}"/>
    <hyperlink ref="B119" r:id="rId165" display="https://gmatclub.com/forum/among-the-world-s-famous-volcanic-mountains-are-mount-vesuvius-in-ital-360928.html" xr:uid="{37674C7F-3F90-41EA-B2A6-5AC2EDAD33CD}"/>
    <hyperlink ref="B997" r:id="rId166" display="https://gmatclub.com/forum/the-u-s-centers-for-disease-control-and-prevention-claim-that-washing-360927.html" xr:uid="{CD9D1452-65A4-4B9B-9EDA-0CE1EE161ECB}"/>
    <hyperlink ref="B120" r:id="rId167" display="https://gmatclub.com/forum/the-sympathizers-of-the-local-government-are-dominating-political-361155.html" xr:uid="{819CEB63-410D-487C-93DC-0837596210A7}"/>
    <hyperlink ref="B998" r:id="rId168" display="https://gmatclub.com/forum/the-growing-demand-for-sports-bikes-high-powered-bikes-with-full-fair-361156.html" xr:uid="{812D924A-CF43-4289-8104-C1E553248705}"/>
    <hyperlink ref="B121" r:id="rId169" display="https://gmatclub.com/forum/the-post-punk-music-era-had-reached-its-zenith-in-the-early-1980s-and-361171.html" xr:uid="{25CFAA67-94D2-4D96-B7F7-1AECB90E04B0}"/>
    <hyperlink ref="B999" r:id="rId170" display="https://gmatclub.com/forum/doctors-recommend-that-an-injured-person-refrains-from-any-physical-361170.html" xr:uid="{7BF71985-091C-4738-A495-D1BEF0D9DD16}"/>
    <hyperlink ref="B122" r:id="rId171" display="https://gmatclub.com/forum/thomas-nast-whose-cartoons-called-for-an-end-to-corruption-and-were-361448.html" xr:uid="{735D2DDB-82E0-4215-AD11-F8DEAC2C0404}"/>
    <hyperlink ref="B1000" r:id="rId172" display="https://gmatclub.com/forum/an-innovative-tool-that-is-rapidly-gaining-in-popularity-361449.html" xr:uid="{8C616740-FBC6-4604-9819-71CFADD629ED}"/>
    <hyperlink ref="B123" r:id="rId173" display="https://gmatclub.com/forum/the-management-of-the-great-taj-mahal-monument-in-india-requests-that-361459.html" xr:uid="{73D8D166-C5B5-4625-8C80-30B489AD7075}"/>
    <hyperlink ref="B1001" r:id="rId174" display="https://gmatclub.com/forum/it-is-important-for-one-to-park-their-car-in-a-designated-parking-spor-361458.html" xr:uid="{F3BAD6FE-1847-41BE-B537-F053B8A57D6B}"/>
    <hyperlink ref="B124" r:id="rId175" display="https://gmatclub.com/forum/few-events-have-electrified-the-origin-of-life-community-so-much-as-361776.html" xr:uid="{CCCF32B4-F765-4CF9-B90D-74CC02FC4383}"/>
    <hyperlink ref="B1002" r:id="rId176" display="https://gmatclub.com/forum/scientists-now-believe-that-a-part-of-the-brain-called-the-hippocampus-361777.html" xr:uid="{AE470822-90E3-4F81-BA7E-11B0B9471D38}"/>
    <hyperlink ref="B125" r:id="rId177" display="https://gmatclub.com/forum/if-john-had-not-applied-sun-protection-cream-his-skin-surely-would-361787.html" xr:uid="{7336BD68-DA2A-488F-AA3C-CD653AD5F1ED}"/>
    <hyperlink ref="B1003" r:id="rId178" display="https://gmatclub.com/forum/john-has-invited-eleven-or-even-more-than-eleven-friends-and-family-361788.html" xr:uid="{F58D570C-0D89-432A-A4D4-71DED11CE653}"/>
    <hyperlink ref="B126" r:id="rId179" display="https://gmatclub.com/forum/the-fear-that-majestic-mammals-such-as-lions-gorillas-and-elephants-361962.html" xr:uid="{472322E7-2AE4-44C5-A29A-EAC4162BB79C}"/>
    <hyperlink ref="B1004" r:id="rId180" display="https://gmatclub.com/forum/since-the-environmental-consequences-of-engineered-genes-escaping-361964.html" xr:uid="{248CC25B-F7A2-4F30-8B57-62010AD6AD74}"/>
    <hyperlink ref="B1005" r:id="rId181" display="https://gmatclub.com/forum/the-safe-kids-worldwide-organization-insists-that-children-wear-flotat-362030.html" xr:uid="{18FC077B-F7E7-47A8-8825-40669EDDF350}"/>
    <hyperlink ref="B127" r:id="rId182" display="https://gmatclub.com/forum/in-response-to-constant-criticism-from-a-section-of-the-media-which-362258.html" xr:uid="{142D6DFF-7093-4BCF-A09F-6E6FA221C488}"/>
    <hyperlink ref="B1006" r:id="rId183" display="https://gmatclub.com/forum/urban-waterfronts-are-increasingly-prized-as-prime-real-estate-and-362259.html" xr:uid="{CA1EBA75-ADBD-4449-991C-B38EFFAE44FE}"/>
    <hyperlink ref="B1007" r:id="rId184" display="https://gmatclub.com/forum/puzzling-elements-of-human-anatomy-and-behavior-such-as-having-small-362271.html" xr:uid="{560A84BA-176A-4589-A1EE-C7F084F76DE4}"/>
    <hyperlink ref="B128" r:id="rId185" display="https://gmatclub.com/forum/alerted-by-the-alarm-calls-of-monkeys-the-deer-soon-dispersed-362551.html" xr:uid="{20550F45-6263-4A2D-A909-22B97DAE1560}"/>
    <hyperlink ref="B1008" r:id="rId186" display="https://gmatclub.com/forum/out-of-the-nine-hummingbird-species-found-in-chile-the-green-backed-362552.html" xr:uid="{92D2D1EA-3925-47A4-9B00-C6915B1F5678}"/>
    <hyperlink ref="B1009" r:id="rId187" display="https://gmatclub.com/forum/in-1958-jack-kilby-was-the-first-scientist-to-build-an-integrated-cir-362563.html" xr:uid="{22B2101F-4285-4BDE-AADC-16041C861556}"/>
    <hyperlink ref="B1010" r:id="rId188" display="https://gmatclub.com/forum/partly-because-of-the-falling-exchange-rate-which-impacted-overseas-362711.html" xr:uid="{AA561909-D638-4EB9-8235-8F485946FC3C}"/>
    <hyperlink ref="B129" r:id="rId189" display="https://gmatclub.com/forum/during-the-italian-renaissance-poplar-was-the-most-commonly-used-for-362766.html" xr:uid="{CC15D92E-971A-41A7-BC24-E9C7676887CF}"/>
    <hyperlink ref="B1011" r:id="rId190" display="https://gmatclub.com/forum/anti-spam-software-can-prevent-unwanted-mail-by-either-filtering-incom-362767.html" xr:uid="{5E6685DE-C7BD-48F0-AD64-A38F05B9650E}"/>
    <hyperlink ref="B130" r:id="rId191" display="https://gmatclub.com/forum/during-biological-processes-such-as-photosynthesis-when-living-organi-362959.html" xr:uid="{04595454-E87B-4F18-8AFA-583E1012E570}"/>
    <hyperlink ref="B1012" r:id="rId192" display="https://gmatclub.com/forum/in-1999-biologist-ted-case-concluded-that-the-lack-of-aggression-amon-362960.html" xr:uid="{DDF2E9F0-9648-4DDF-80DE-657C3C0FDCC4}"/>
    <hyperlink ref="B131" r:id="rId193" display="https://gmatclub.com/forum/despite-her-lack-of-work-experience-jane-is-so-talented-and-easy-goin-362966.html" xr:uid="{0969B4D5-C655-4237-ADEB-D6AF00824FBD}"/>
    <hyperlink ref="B1013" r:id="rId194" display="https://gmatclub.com/forum/every-year-deciduous-fruits-such-as-the-apricot-apple-and-peach-rea-362965.html" xr:uid="{30D35E80-4A9D-4077-ABD0-0826402314B7}"/>
    <hyperlink ref="B138" r:id="rId195" display="https://gmatclub.com/forum/despite-widespread-research-on-the-benefits-of-consuming-genetically-355981.html" xr:uid="{F37E19A1-6520-4164-94C0-E41313421C05}"/>
    <hyperlink ref="B1020" r:id="rId196" display="https://gmatclub.com/forum/a-study-comparing-between-climate-data-and-information-about-human-355982.html" xr:uid="{5228BF84-FCEE-4CB9-A46F-A85288463ED6}"/>
    <hyperlink ref="B139" r:id="rId197" display="https://gmatclub.com/forum/a-light-meter-can-measure-in-an-accurate-way-the-amount-of-light-in-356067.html" xr:uid="{EA6B3985-8EF1-400D-8A4C-83950A1EC55A}"/>
    <hyperlink ref="B1021" r:id="rId198" display="https://gmatclub.com/forum/john-who-is-a-28-year-old-man-asked-jane-to-marry-him-and-was-devast-356066.html" xr:uid="{91B6C571-1727-4514-BBE9-CB6F601E040D}"/>
    <hyperlink ref="B140" r:id="rId199" location="p2775150" display="https://gmatclub.com/forum/it-is-undeniable-that-freelancers-are-permanent-fixtures-in-today-s-ec-356270.html - p2775150" xr:uid="{2D621E5F-F960-4BC1-957F-189E03D57BC8}"/>
    <hyperlink ref="B1022" r:id="rId200" display="https://gmatclub.com/forum/the-original-english-cottage-garden-which-we-admire-today-for-its-cha-356271.html" xr:uid="{6A0FB758-45D1-4E54-98C9-FEAC490E4F25}"/>
    <hyperlink ref="B141" r:id="rId201" display="https://gmatclub.com/forum/sensing-vibrations-on-the-ground-s-surface-a-more-concealed-and-secur-356293.html" xr:uid="{B2B915A0-2D10-4095-AD29-223B086FE407}"/>
    <hyperlink ref="B1023" r:id="rId202" display="https://gmatclub.com/forum/jane-works-for-a-company-which-is-big-whereas-john-works-for-a-company-356292.html" xr:uid="{78161430-28F1-4AE7-9872-ACB766650916}"/>
    <hyperlink ref="B142" r:id="rId203" display="https://gmatclub.com/forum/according-to-scientists-there-were-three-key-ingredients-356494.html" xr:uid="{9D0DFEC4-DA5E-454D-B09F-94DE42D68F0D}"/>
    <hyperlink ref="B1024" r:id="rId204" display="https://gmatclub.com/forum/expecting-the-disease-outbreak-to-be-under-control-by-may-day-many-356495.html" xr:uid="{9CC9D17C-46DA-439D-97E2-0252D9429505}"/>
    <hyperlink ref="B143" r:id="rId205" display="https://gmatclub.com/forum/it-is-thought-that-if-cats-were-allowed-to-breed-indiscriminately-mor-356508.html" xr:uid="{E4FE78B0-29F6-4B9F-92A8-9B6983BC5E9C}"/>
    <hyperlink ref="B1025" r:id="rId206" display="https://gmatclub.com/forum/if-teachers-often-feeling-unappreciated-and-unmotivated-is-paid-high-356507.html" xr:uid="{8059323E-9EB8-4B5A-B1C3-0DD65420D865}"/>
    <hyperlink ref="B144" r:id="rId207" display="https://gmatclub.com/forum/like-percussion-instruments-which-use-a-vibrating-membrane-to-produce-356637.html" xr:uid="{5F50EFF0-D320-49C8-8D00-D186174B3604}"/>
    <hyperlink ref="B1026" r:id="rId208" display="https://gmatclub.com/forum/over-the-last-five-years-the-unemployment-rate-in-the-country-356638.html" xr:uid="{4FEA2EB5-B143-40FC-A095-708E43C92AA2}"/>
    <hyperlink ref="B145" r:id="rId209" display="https://gmatclub.com/forum/heart-disease-cancer-and-stroke-is-the-leading-cause-of-death-in-the-356736.html" xr:uid="{40BE923F-CDCB-4DB0-AF64-7A7F4BF0CCB7}"/>
    <hyperlink ref="B1027" r:id="rId210" display="https://gmatclub.com/forum/j-k-rowling-in-her-harry-potter-books-frequently-and-cleverly-usin-356735.html" xr:uid="{FE3B55A8-6458-416D-81F1-04CCAD9A39AC}"/>
    <hyperlink ref="B146" r:id="rId211" display="https://gmatclub.com/forum/developed-in-the-1940s-by-two-researchers-at-the-university-of-pennsyl-357035.html" xr:uid="{24D99E73-BBBD-4A87-A43A-AFEF0CB20C34}"/>
    <hyperlink ref="B1028" r:id="rId212" display="https://gmatclub.com/forum/originally-the-term-diva-was-applied-to-the-leading-female-singer-357036.html" xr:uid="{C2EEE133-390D-4628-AA96-C92E1F824D4D}"/>
    <hyperlink ref="B147" r:id="rId213" display="https://gmatclub.com/forum/in-1983-dr-luc-montagnier-and-colleagues-of-la-pitie-salpetriere-hos-357038.html" xr:uid="{912B4135-D023-4DE1-BFD2-872AB15CBF5A}"/>
    <hyperlink ref="B1029" r:id="rId214" display="https://gmatclub.com/forum/practitioners-of-many-ancient-world-religions-like-their-modern-day-357039.html" xr:uid="{A783872C-8AF0-4D72-9CAD-A28CDF1A901C}"/>
    <hyperlink ref="B148" r:id="rId215" display="https://gmatclub.com/forum/the-works-of-one-of-america-s-finest-20th-century-artists-edward-hopp-357319.html" xr:uid="{5BB8FAD9-38C7-432E-850B-E3EAD9A6B22C}"/>
    <hyperlink ref="B1030" r:id="rId216" display="https://gmatclub.com/forum/a-2015-study-by-the-u-s-department-of-energy-found-that-currents-357320.html" xr:uid="{9CB15039-8CC4-4D4F-B1FA-B2A715C7B458}"/>
    <hyperlink ref="B149" r:id="rId217" display="https://gmatclub.com/forum/experts-recommend-that-one-visit-one-s-dentist-two-times-a-year-357326.html" xr:uid="{436C8F4D-83E4-4F96-88A1-7A79CD808634}"/>
    <hyperlink ref="B1031" r:id="rId218" display="https://gmatclub.com/forum/maybe-every-travel-guide-that-contains-references-to-italy-recommends-357327.html" xr:uid="{CBAF499A-B7E7-4D99-BB62-6655FB5CF1E2}"/>
    <hyperlink ref="B150" r:id="rId219" display="https://gmatclub.com/forum/a-study-has-found-that-many-patients-undergoing-coronary-bypass-surger-357499.html" xr:uid="{31DF4B6E-52CE-4A70-8399-4E218D4041BE}"/>
    <hyperlink ref="B1032" r:id="rId220" display="https://gmatclub.com/forum/using-tax-dollars-to-shift-entire-villages-away-from-the-path-of-357497.html" xr:uid="{489F59D8-2D34-4E32-9BF4-F1AF3E7DB3C3}"/>
    <hyperlink ref="B151" r:id="rId221" display="https://gmatclub.com/forum/the-explosion-was-accidental-and-because-of-its-sheer-strength-it-le-357619.html" xr:uid="{9AE1E336-1210-4D6C-8352-4951E345ABFD}"/>
    <hyperlink ref="B1033" r:id="rId222" display="https://gmatclub.com/forum/a-leading-tourism-agency-has-reported-that-last-year-tourists-preferre-357618.html" xr:uid="{FBF90BB4-926B-4286-BDA8-475468A0FE4D}"/>
    <hyperlink ref="B152" r:id="rId223" display="https://gmatclub.com/forum/for-a-focus-group-discussion-an-activity-in-which-people-from-similar-358068.html" xr:uid="{50353B5D-64B2-4EA4-98EF-5C4105340868}"/>
    <hyperlink ref="B1034" r:id="rId224" display="https://gmatclub.com/forum/the-two-modes-of-respiration-used-by-a-mudskipper-instead-of-getting-358069.html" xr:uid="{6697B096-97B3-48DF-B7D7-C10329909306}"/>
    <hyperlink ref="B153" r:id="rId225" display="https://gmatclub.com/forum/starting-off-in-a-small-studio-the-firm-reactive-media-formed-a-contr-358076.html" xr:uid="{F8F4B107-6A86-4E56-B534-CE0C4EA4F49B}"/>
    <hyperlink ref="B1035" r:id="rId226" display="https://gmatclub.com/forum/when-in-1889-andrew-carnegie-published-his-essay-wealth-in-the-june-358075.html" xr:uid="{1148576E-7D78-4468-A62B-B78D767EAA1E}"/>
    <hyperlink ref="B154" r:id="rId227" display="https://gmatclub.com/forum/anyone-who-undertakes-the-effort-to-study-its-nuances-has-come-358365.html" xr:uid="{8E92787D-3513-4B2C-AFB5-2FE9E696B26C}"/>
    <hyperlink ref="B1036" r:id="rId228" display="https://gmatclub.com/forum/in-a-recent-article-published-in-nature-magazine-scientists-358366.html" xr:uid="{1E329A27-9CA6-455B-ABD0-DAFEDEBF81BF}"/>
    <hyperlink ref="B155" r:id="rId229" display="https://gmatclub.com/forum/the-reporter-said-disappointedly-that-the-spokesmen-refuses-to-answer-358381.html" xr:uid="{B17EEFC1-6FF5-40C8-8695-CCCC5B77D1E3}"/>
    <hyperlink ref="B1037" r:id="rId230" display="https://gmatclub.com/forum/members-of-the-senate-intelligence-committee-has-requested-the-with-358382.html" xr:uid="{81B2385F-1791-4F99-9E47-E15AD5C5A929}"/>
    <hyperlink ref="B156" r:id="rId231" display="https://gmatclub.com/forum/noticing-that-the-fossils-were-too-delicate-to-be-removed-from-the-roc-358638.html" xr:uid="{F54A8C5E-45EE-4405-B46C-0D82699BEE00}"/>
    <hyperlink ref="B1038" r:id="rId232" display="https://gmatclub.com/forum/land-surveying-the-art-of-measuring-horizontal-and-vertical-distances-358639.html" xr:uid="{CC24E441-40B8-4D9E-B69C-EBF118A3BC1C}"/>
    <hyperlink ref="B157" r:id="rId233" display="https://gmatclub.com/forum/john-first-fell-in-love-when-he-saw-a-woman-sitting-on-a-bench-in-the-358679.html" xr:uid="{784B6ECD-3C90-4C75-9BD7-C27B0E4108FC}"/>
    <hyperlink ref="B1039" r:id="rId234" display="https://gmatclub.com/forum/running-for-the-bus-jane-s-purse-fell-in-the-mud-358678.html" xr:uid="{7E03C30A-B374-459C-AEF6-20499E95E5E7}"/>
    <hyperlink ref="B158" r:id="rId235" display="https://gmatclub.com/forum/there-is-a-general-consensus-among-anthropologists-about-the-small-bra-359065.html" xr:uid="{27957069-1D91-44A4-BA3F-FDFBEA689ED6}"/>
    <hyperlink ref="B1040" r:id="rId236" display="https://gmatclub.com/forum/the-highest-among-maslow-s-hierarchy-of-needs-self-actualization-is-359066.html" xr:uid="{3887BA44-7831-4E6F-802D-2A3ACF2FD7DF}"/>
    <hyperlink ref="B159" r:id="rId237" display="https://gmatclub.com/forum/frederick-douglass-belief-in-abraham-lincoln-was-of-him-being-with-359074.html" xr:uid="{189EBBEF-7303-46A1-B6E2-69E53870460B}"/>
    <hyperlink ref="B1041" r:id="rId238" display="https://gmatclub.com/forum/amplifiers-are-used-to-significant-increase-the-volume-of-an-audio-359073.html" xr:uid="{19730750-5A43-4E4A-B89F-4C670D97D119}"/>
    <hyperlink ref="B160" r:id="rId239" display="https://gmatclub.com/forum/with-new-developments-in-robotics-and-artificial-intelligence-taking-p-359529.html" xr:uid="{FDF67F38-8915-4F4F-94BC-0D047A064743}"/>
    <hyperlink ref="B1042" r:id="rId240" display="https://gmatclub.com/forum/manipulating-ecosystems-to-wipe-out-disease-carrying-mosquitoes-seems-359530.html" xr:uid="{2CFF149E-BD0F-4A51-926B-5DE9D8B8B13D}"/>
    <hyperlink ref="B161" r:id="rId241" display="https://gmatclub.com/forum/researchers-do-not-yet-know-how-the-direction-in-which-people-gaze-359533.html" xr:uid="{A76E4EA1-82EC-4102-817C-6DBB3363419C}"/>
    <hyperlink ref="B1043" r:id="rId242" display="https://gmatclub.com/forum/in-some-cultures-eating-without-utensils-is-considered-not-appropriat-359532.html" xr:uid="{364257EB-1459-4357-A31E-88F3DB282469}"/>
    <hyperlink ref="B162" r:id="rId243" display="https://gmatclub.com/forum/one-of-the-most-recognizable-features-in-the-solar-system-saturn-s-359796.html" xr:uid="{5A74D875-B26B-4684-8F27-3EF8F100B226}"/>
    <hyperlink ref="B1044" r:id="rId244" display="https://gmatclub.com/forum/potatoes-be-they-in-fried-roasted-or-baked-form-are-an-extremely-359797.html" xr:uid="{BC8F83F9-FCB0-4EDE-8D53-CE456A642CB6}"/>
    <hyperlink ref="B163" r:id="rId245" display="https://gmatclub.com/forum/as-early-as-1831-soldiers-of-fortune-were-enlisted-in-the-foreign-leg-359804.html" xr:uid="{23BC6957-FD6B-469E-AB1B-5909AE7DAB04}"/>
    <hyperlink ref="B1045" r:id="rId246" display="https://gmatclub.com/forum/the-tiger-sat-under-a-tree-waiting-for-the-sun-rose-a-waiti-359803.html" xr:uid="{B20C7238-D55E-4471-AAD4-F92C16B2E49B}"/>
    <hyperlink ref="B170" r:id="rId247" display="https://gmatclub.com/forum/a-team-of-scientists-at-rochester-university-examined-the-effect-of-a-353742.html" xr:uid="{E60E38AF-3983-42DF-B90B-88115D3A7671}"/>
    <hyperlink ref="B1052" r:id="rId248" display="https://gmatclub.com/forum/while-animals-as-different-as-birds-of-prey-and-praying-mantises-353743.html" xr:uid="{FD8962FE-5B1F-4664-88D1-E0C4ABC0BC91}"/>
    <hyperlink ref="B171" r:id="rId249" display="https://gmatclub.com/forum/every-healthy-cell-of-the-human-body-contains-46-chromosomes-of-dna-in-353757.html" xr:uid="{1D879030-828C-4C19-A7D8-BC132F836CA4}"/>
    <hyperlink ref="B1053" r:id="rId250" display="https://gmatclub.com/forum/while-a-growing-number-of-mothers-in-developed-countries-undergo-child-353756.html" xr:uid="{2453417E-3874-44A5-8D9A-D013BB82EB5C}"/>
    <hyperlink ref="B172" r:id="rId251" display="https://gmatclub.com/forum/some-scholars-of-english-literature-believe-that-the-disparate-reactio-353863.html" xr:uid="{26CFB2C7-5878-4979-908B-919744588B5D}"/>
    <hyperlink ref="B1054" r:id="rId252" display="https://gmatclub.com/forum/according-to-a-new-study-claiming-that-only-children-from-wealthy-hous-353864.html" xr:uid="{56BB7D5E-93ED-4430-AB4C-2BFB0F4D4812}"/>
    <hyperlink ref="B173" r:id="rId253" location="p2756273" display="https://gmatclub.com/forum/most-commercial-radio-stations-broadcast-an-hourly-news-and-weather-re-353953.html - p2756273" xr:uid="{A25A898F-0848-43DA-BEBB-B241D4E0194D}"/>
    <hyperlink ref="B1055" r:id="rId254" location="p2756272" display="https://gmatclub.com/forum/three-days-ago-john-s-boss-asked-him-to-prepare-a-quarterly-report-353952.html - p2756272" xr:uid="{557572A8-5B95-4675-BAF9-0AC62360933C}"/>
    <hyperlink ref="B174" r:id="rId255" display="https://gmatclub.com/forum/since-its-invention-in-the-1940s-radiocarbon-dating-which-helps-354145.html" xr:uid="{5F43E808-69BB-40AA-88F3-78B005C3C4F4}"/>
    <hyperlink ref="B1056" r:id="rId256" display="https://gmatclub.com/forum/to-avid-video-gamers-video-games-are-similar-to-art-in-doing-354146.html" xr:uid="{060BF358-8740-43D1-9FB7-C279FDEC14D0}"/>
    <hyperlink ref="B175" r:id="rId257" display="https://gmatclub.com/forum/because-the-theater-production-in-which-john-participated-has-failed-354162.html" xr:uid="{C7C6C69D-8160-4C1A-AE91-9179E1A0F3DC}"/>
    <hyperlink ref="B1057" r:id="rId258" display="https://gmatclub.com/forum/most-indoor-plants-should-be-watered-four-or-more-than-four-times-a-mo-354161.html" xr:uid="{D6F7059C-D06C-4D31-AF72-7FB72AF1BCB5}"/>
    <hyperlink ref="B176" r:id="rId259" display="https://gmatclub.com/forum/contrary-to-what-is-generally-believed-the-brain-being-a-malleable-or-354317.html" xr:uid="{C72A3168-3780-49F9-9F26-F749D589F54A}"/>
    <hyperlink ref="B1058" r:id="rId260" display="https://gmatclub.com/forum/the-odd-shape-of-the-animal-along-with-the-tiny-wings-give-the-dodo-354318.html" xr:uid="{AA89C2FB-147D-4CBC-80EC-5CB2AF6773C9}"/>
    <hyperlink ref="B177" r:id="rId261" display="https://gmatclub.com/forum/cherrapunji-an-indian-town-situated-on-the-eastern-himalaya-s-souther-354328.html" xr:uid="{EC259C4C-5232-44E0-BF8F-855477F7E0FE}"/>
    <hyperlink ref="B1059" r:id="rId262" display="https://gmatclub.com/forum/smoking-as-well-as-obesity-are-leading-risk-factors-for-heart-attack-354329.html" xr:uid="{E659B3F4-E820-4E90-B414-88B899F86B4A}"/>
    <hyperlink ref="B178" r:id="rId263" location="p2760469" display="https://gmatclub.com/forum/technical-writing-has-been-around-for-as-long-as-there-have-been-writte-354423.html - p2760469" xr:uid="{5A2A88B5-2C42-4731-9F64-E86A5BF373A0}"/>
    <hyperlink ref="B1060" r:id="rId264" display="https://gmatclub.com/forum/the-subnivium-a-narrow-band-of-space-between-the-snowpack-and-the-354422.html" xr:uid="{0FA42BE3-BBD6-4ECA-A2A7-92628D4FFA86}"/>
    <hyperlink ref="B179" r:id="rId265" display="https://gmatclub.com/forum/the-judges-were-swift-in-deciding-whether-or-not-to-disqualify-the-swi-354467.html" xr:uid="{EBE65874-65D0-48DE-83F7-202AB8EB3F30}"/>
    <hyperlink ref="B1061" r:id="rId266" display="https://gmatclub.com/forum/it-has-been-proven-that-buying-shares-in-the-acme-corporation-can-354466.html" xr:uid="{8725926E-9065-48DB-8541-E07DE95E69B7}"/>
    <hyperlink ref="B1062" r:id="rId267" display="https://gmatclub.com/forum/a-recent-u-s-food-and-drug-administration-ruling-banned-from-354649.html" xr:uid="{22A62B2B-5377-4CBC-826B-8344EE8978B5}"/>
    <hyperlink ref="B180" r:id="rId268" display="https://gmatclub.com/forum/herbivores-form-an-important-link-in-the-food-chain-as-they-transforme-354661.html" xr:uid="{88952E1B-926D-4E72-8A65-01AF22219352}"/>
    <hyperlink ref="B1063" r:id="rId269" display="https://gmatclub.com/forum/canines-have-evolved-as-pack-animals-and-their-behavior-is-closely-li-354662.html" xr:uid="{06D63F51-8380-4B13-8C7C-D4D41091D6A2}"/>
    <hyperlink ref="B181" r:id="rId270" display="https://gmatclub.com/forum/according-to-anthropologists-human-babies-look-markedly-different-354826.html" xr:uid="{7370BF27-0682-416D-B6A9-5282D4596C7F}"/>
    <hyperlink ref="B1064" r:id="rId271" display="https://gmatclub.com/forum/although-the-government-has-taken-several-steps-to-counter-the-effects-of-354827.html" xr:uid="{C47681C5-3EDB-47DE-A2A4-D2DB557A8884}"/>
    <hyperlink ref="B182" r:id="rId272" display="https://gmatclub.com/forum/climate-experts-after-reviewing-this-year-s-recordings-of-the-atmosph-354841.html" xr:uid="{041B6154-E6C4-4475-B51B-53788D8FC0F2}"/>
    <hyperlink ref="B1065" r:id="rId273" display="https://gmatclub.com/forum/although-jane-s-charm-and-beauty-draws-people-to-her-she-is-somewhat-354842.html" xr:uid="{538FF03E-CBE8-4228-89D0-23C2E63865B0}"/>
    <hyperlink ref="B183" r:id="rId274" display="https://gmatclub.com/forum/a-study-has-found-that-certain-types-of-bacteria-called-hypermutators-354958.html" xr:uid="{13CA8EC2-0E43-4F20-A4FD-24B255DA9652}"/>
    <hyperlink ref="B1066" r:id="rId275" display="https://gmatclub.com/forum/a-limitation-of-a-new-linguistic-study-one-that-is-notable-because-i-354959.html" xr:uid="{54DF57EA-B72D-426A-97A2-44FEB3DB44FD}"/>
    <hyperlink ref="B184" r:id="rId276" display="https://gmatclub.com/forum/being-less-capable-of-maintaining-thermal-regulation-of-their-bodies-355008.html" xr:uid="{4D84E6A8-B325-43BF-9B9A-42D93E85E4A7}"/>
    <hyperlink ref="B1067" r:id="rId277" display="https://gmatclub.com/forum/born-in-mainz-in-the-late-14th-century-johannes-gutenberg-is-widely-355009.html" xr:uid="{08846FC5-490A-46BF-B1E9-0C03E069E69D}"/>
    <hyperlink ref="B185" r:id="rId278" display="https://gmatclub.com/forum/over-the-last-six-months-public-and-private-banks-have-loaned-more-355197.html" xr:uid="{CDD62BF6-8D90-4486-8CC1-CDBFFAD639F9}"/>
    <hyperlink ref="B1068" r:id="rId279" display="https://gmatclub.com/forum/while-usually-unnoticeable-pollen-is-essentially-ubiquitous-in-355198.html" xr:uid="{4E8968DD-FC8A-4903-9E39-711CCDAC581F}"/>
    <hyperlink ref="B186" r:id="rId280" display="https://gmatclub.com/forum/the-application-of-discrete-paintbrush-strokes-of-unmixed-primary-colo-355211.html" xr:uid="{3E3B6DB2-EDA0-48AC-8674-C004F8D4E9A7}"/>
    <hyperlink ref="B1069" r:id="rId281" display="https://gmatclub.com/forum/although-mathematical-physics-are-not-the-same-as-physical-mathematics-355210.html" xr:uid="{E640E7B7-61C6-430E-B19A-9A9C10CED1BB}"/>
    <hyperlink ref="B1070" r:id="rId282" display="https://gmatclub.com/forum/because-of-rapid-improvements-in-technology-astronomers-today-know-th-355344.html" xr:uid="{193FC1B0-5BE8-485B-836F-6FD3798A4FC3}"/>
    <hyperlink ref="B1071" r:id="rId283" display="https://gmatclub.com/forum/most-small-companies-in-developing-countries-have-little-money-and-emp-355352.html" xr:uid="{2DA92923-E4DC-496F-8370-07934E13574B}"/>
    <hyperlink ref="B187" r:id="rId284" display="https://gmatclub.com/forum/while-adipose-tissue-normal-white-fat-accounts-for-most-of-the-fat-in-355444.html" xr:uid="{C6478E4D-DA21-4826-A074-84B9AF36D26F}"/>
    <hyperlink ref="B1072" r:id="rId285" display="https://gmatclub.com/forum/for-hundreds-of-years-origami-was-just-an-art-form-but-with-the-355445.html" xr:uid="{9731A624-C503-4C88-A9F5-9E049D952605}"/>
    <hyperlink ref="B1073" r:id="rId286" display="https://gmatclub.com/forum/far-fewer-women-lost-their-lives-because-of-illegal-abortions-after-dr-355506.html" xr:uid="{2CF502C3-2940-4FD7-A71E-CFCD53C0283A}"/>
    <hyperlink ref="B188" r:id="rId287" display="https://gmatclub.com/forum/according-to-some-linguistic-experts-in-acquiring-language-humans-ga-355664.html" xr:uid="{4511DE5B-AC79-46ED-82E4-809904ADE6B7}"/>
    <hyperlink ref="B1074" r:id="rId288" display="https://gmatclub.com/forum/since-the-design-and-construction-of-skyscrapers-undoubtedly-reflects-355665.html" xr:uid="{5BFAF19B-5F47-4264-917A-8DAECBC53106}"/>
    <hyperlink ref="B189" r:id="rId289" display="https://gmatclub.com/forum/dr-joel-fuhrman-is-one-of-the-leading-nutritionists-who-recommend-355681.html" xr:uid="{50D72EDA-11CE-449B-9539-946AD8B75EDB}"/>
    <hyperlink ref="B1075" r:id="rId290" display="https://gmatclub.com/forum/the-only-way-to-detect-a-bacterial-infection-from-group-a-streptococcu-355680.html" xr:uid="{388B4617-C84C-4CC0-B5F3-1C04FB2F9EB1}"/>
    <hyperlink ref="B190" r:id="rId291" display="https://gmatclub.com/forum/according-to-new-studies-the-prospect-of-earth-getting-hit-by-a-comet-355840.html" xr:uid="{56DBCD86-38D4-4BDD-8FCA-0344E2B24A80}"/>
    <hyperlink ref="B1076" r:id="rId292" display="https://gmatclub.com/forum/companies-that-used-to-rely-on-voiceover-artists-or-basic-text-to-audi-355841.html" xr:uid="{D999225E-9822-4D84-A8EA-F87B1C5A1C8C}"/>
    <hyperlink ref="B191" r:id="rId293" display="https://gmatclub.com/forum/inhabiting-savannas-grasslands-or-open-woodlands-giraffes-are-the-355850.html" xr:uid="{2339DB58-4C87-4C9C-A983-6612FAD50663}"/>
    <hyperlink ref="B1077" r:id="rId294" display="https://gmatclub.com/forum/characterizing-the-various-eras-of-the-comic-book-industry-is-quite-355849.html" xr:uid="{527EAEA6-642A-4EFD-A51D-B07781E1FF76}"/>
    <hyperlink ref="B203" r:id="rId295" display="https://gmatclub.com/forum/as-one-step-in-their-plan-to-engender-greater-goodwill-in-the-communit-350132.html" xr:uid="{C7182F5D-2630-44E6-B47C-7D54BA533800}"/>
    <hyperlink ref="B1089" r:id="rId296" display="https://gmatclub.com/forum/companies-need-to-ensure-that-the-language-in-all-of-their-financial-350133.html" xr:uid="{FA0794DA-876F-454F-8AB1-F4FFD64ADD96}"/>
    <hyperlink ref="B204" r:id="rId297" display="https://gmatclub.com/forum/botanists-have-long-wondered-how-certain-plants-can-not-only-thrive-350427.html" xr:uid="{D661A73D-1FDE-4293-8757-0BBC4A31B932}"/>
    <hyperlink ref="B1090" r:id="rId298" display="https://gmatclub.com/forum/although-the-komodo-dragon-found-mainly-in-islands-around-indonesia-350426.html" xr:uid="{0C2DFD56-960A-496B-A2BA-6B03432CEACF}"/>
    <hyperlink ref="B205" r:id="rId299" display="https://gmatclub.com/forum/in-cold-blood-is-not-only-often-considered-truman-capote-s-most-popula-350432.html" xr:uid="{A64AA83F-1083-4C95-962F-E3D58CB1202E}"/>
    <hyperlink ref="B1091" r:id="rId300" display="https://gmatclub.com/forum/more-adeptly-handling-responsibility-than-his-predecessors-were-able-350431.html" xr:uid="{3EF56928-3E76-449A-AB74-6735C4D3DA34}"/>
    <hyperlink ref="B206" r:id="rId301" display="https://gmatclub.com/forum/in-a-speech-before-the-two-houses-of-congress-the-president-accepted-350723.html" xr:uid="{B39756B5-6AE1-4928-A22C-9F9F88E25673}"/>
    <hyperlink ref="B1092" r:id="rId302" display="https://gmatclub.com/forum/while-it-is-true-that-genomics-techniques-are-proving-to-be-the-most-350724.html" xr:uid="{483A65A1-5E4C-47CB-B5A0-FE6EBD52B582}"/>
    <hyperlink ref="B207" r:id="rId303" display="https://gmatclub.com/forum/establishing-goals-for-a-nonprofit-organization-is-often-different-350726.html" xr:uid="{E8DF3CE9-4FC8-4322-80DB-177B0A20F7FC}"/>
    <hyperlink ref="B1093" r:id="rId304" display="https://gmatclub.com/forum/determining-which-animal-on-earth-is-the-largest-depends-on-one-s-refe-350725.html" xr:uid="{7C28FA6C-32B0-424E-B29A-895CE0E512EA}"/>
    <hyperlink ref="B208" r:id="rId305" display="https://gmatclub.com/forum/instant-messaging-platforms-have-made-communication-simple-and-fast-350838.html" xr:uid="{7A62F9DE-DA30-4AE9-8BEA-19667DA7F941}"/>
    <hyperlink ref="B1094" r:id="rId306" display="https://gmatclub.com/forum/in-many-popular-works-of-fiction-american-detectives-are-portrayed-as-350839.html" xr:uid="{C42A8F83-7646-4F7C-B22B-16B04F9AA379}"/>
    <hyperlink ref="B209" r:id="rId307" display="https://gmatclub.com/forum/the-self-portraits-of-frida-kahlo-can-be-considered-both-introspective-350876.html" xr:uid="{87F3DBBB-1FDB-4BDA-ACAD-D2A0B6EC0F21}"/>
    <hyperlink ref="B1095" r:id="rId308" display="https://gmatclub.com/forum/all-parents-who-wish-to-hold-a-leadership-position-in-the-boy-scouts-350875.html" xr:uid="{F82C5708-312E-4810-9AB9-40137C375474}"/>
    <hyperlink ref="B210" r:id="rId309" display="https://gmatclub.com/forum/when-a-tunnel-providing-water-to-the-city-of-bogota-colombia-351102.html" xr:uid="{E8E252BF-C96F-4126-A80C-D4E72AED817A}"/>
    <hyperlink ref="B1096" r:id="rId310" display="https://gmatclub.com/forum/in-works-as-enduring-like-herman-melville-s-1851-novel-moby-dick-351103.html" xr:uid="{16C93360-ED95-47CF-A57D-5E99F32317D6}"/>
    <hyperlink ref="B211" r:id="rId311" display="https://gmatclub.com/forum/the-limousine-driver-has-waited-for-almost-an-hour-before-deciding-351110.html" xr:uid="{033D9C22-9F02-4711-A6F4-DB493D7A4451}"/>
    <hyperlink ref="B1097" r:id="rId312" display="https://gmatclub.com/forum/the-earth-s-inner-core-a-ball-of-solid-iron-maybe-rotated-slower-tha-351111.html" xr:uid="{0DBB5296-4EAF-4FBF-8C09-4EE18F13CFF1}"/>
    <hyperlink ref="B212" r:id="rId313" display="https://gmatclub.com/forum/proponents-of-the-alvarez-hypothesis-hold-that-the-impact-of-an-astero-351380.html" xr:uid="{64C59542-6A06-4BC2-B06B-38066B69682E}"/>
    <hyperlink ref="B1098" r:id="rId314" display="https://gmatclub.com/forum/in-1889-two-journalists-nellie-bly-and-elizabeth-bisland-set-off-351381.html" xr:uid="{20E598E3-71BB-482C-B5A7-F46036F9103F}"/>
    <hyperlink ref="B213" r:id="rId315" display="https://gmatclub.com/forum/american-executives-unlike-their-japanese-counterparts-have-pressure-351390.html" xr:uid="{C8689954-32E7-42A3-9B4E-0BF7C96DB241}"/>
    <hyperlink ref="B1099" r:id="rId316" display="https://gmatclub.com/forum/dreading-another-trip-to-the-cat-clinic-her-veterinarian-was-persuade-351389.html" xr:uid="{471633C7-C80E-473C-90CF-7C73B28EE018}"/>
    <hyperlink ref="B214" r:id="rId317" display="https://gmatclub.com/forum/experiments-with-wild-plant-species-often-seem-to-show-more-productivi-351549.html" xr:uid="{A6F1999E-8919-48C7-BED5-104FF1014030}"/>
    <hyperlink ref="B1100" r:id="rId318" display="https://gmatclub.com/forum/in-2014-the-united-states-postal-service-usps-released-a-report-rec-351548.html" xr:uid="{8EFB326C-BAA8-4263-9BD1-C17E85ED7649}"/>
    <hyperlink ref="B215" r:id="rId319" display="https://gmatclub.com/forum/imperceptible-to-the-eye-or-the-ear-carbon-monoxide-is-formed-from-ma-351583.html" xr:uid="{1C320A1B-BEF1-422E-AC77-8C8F54993C3E}"/>
    <hyperlink ref="B1101" r:id="rId320" display="https://gmatclub.com/forum/each-of-the-factory-owners-that-felt-that-pollution-was-a-severe-probl-351582.html" xr:uid="{778AD6B8-4909-4079-93E8-0E064AF89EA6}"/>
    <hyperlink ref="B216" r:id="rId321" display="https://gmatclub.com/forum/according-to-astronomers-detecting-earth-size-planets-is-an-enormous-351818.html" xr:uid="{A8E920AE-382A-4399-9CF4-1E5B896412A0}"/>
    <hyperlink ref="B1102" r:id="rId322" display="https://gmatclub.com/forum/with-the-use-of-ct-scans-and-careful-virtual-reconstructing-of-351817.html" xr:uid="{7DDA64C7-77C0-402A-BC29-27670CBC78B1}"/>
    <hyperlink ref="B217" r:id="rId323" display="https://gmatclub.com/forum/carthaginians-are-still-commonly-credited-as-the-ones-who-salted-roman-351829.html" xr:uid="{E445ACD4-C0B1-4547-B3A2-B25068BB5FF6}"/>
    <hyperlink ref="B1103" r:id="rId324" display="https://gmatclub.com/forum/blood-banks-can-only-make-a-donation-useful-to-a-hospital-by-testing-351828.html" xr:uid="{231F47E4-6EF5-4286-89EA-032946C0AF11}"/>
    <hyperlink ref="B218" r:id="rId325" location="p2746138" display="https://gmatclub.com/forum/self-publishing-the-publication-of-media-typically-a-book-by-its-au-352150.html - p2746138" xr:uid="{D8C1391C-E96E-4836-8A13-BD1FDD5233CD}"/>
    <hyperlink ref="B1104" r:id="rId326" display="https://gmatclub.com/forum/the-axis-technology-company-plans-to-spend-the-30-million-it-holds-in-352151.html" xr:uid="{AF58E04E-533B-4125-A7D4-2352CFE41D45}"/>
    <hyperlink ref="B219" r:id="rId327" display="https://gmatclub.com/forum/with-a-population-equal-to-kansas-in-an-area-one-three-hundredth-its-352156.html" xr:uid="{6D5E285C-F141-4F9B-9A15-FD4F367E747D}"/>
    <hyperlink ref="B1105" r:id="rId328" display="https://gmatclub.com/forum/charles-dickens-viewed-inadequate-sanitation-as-many-victorian-author-352155.html" xr:uid="{5FD514BF-7C85-4063-ADB7-EFC5045A6CEA}"/>
    <hyperlink ref="B220" r:id="rId329" display="https://gmatclub.com/forum/an-interesting-trend-that-has-been-observed-over-the-past-few-years-is-352235.html" xr:uid="{D9338121-2937-4844-B558-F4DBE091E217}"/>
    <hyperlink ref="B1106" r:id="rId330" display="https://gmatclub.com/forum/in-a-work-that-is-to-cinema-what-the-wealth-of-nations-is-to-economics-352236.html" xr:uid="{22417A1B-399C-400A-877B-C04DBB68EF1A}"/>
    <hyperlink ref="B221" r:id="rId331" display="https://gmatclub.com/forum/many-medical-schools-are-now-offering-courses-in-the-ethics-of-treatin-352316.html" xr:uid="{8D2C77EC-15EC-4823-8B71-F93B0A040903}"/>
    <hyperlink ref="B1107" r:id="rId332" display="https://gmatclub.com/forum/renaissance-scientist-copernicus-found-that-his-rejection-of-the-ptole-352313.html" xr:uid="{155B944D-627B-44FF-BBFE-DCF52A27AB3C}"/>
    <hyperlink ref="B222" r:id="rId333" display="https://gmatclub.com/forum/molecular-evidence-and-comparisons-of-the-biological-mechanisms-that-a-352648.html" xr:uid="{2F321339-9DD7-4D24-BC6D-5D86E786435E}"/>
    <hyperlink ref="B1108" r:id="rId334" display="https://gmatclub.com/forum/the-research-equipment-and-training-needed-for-implementing-high-spe-352647.html" xr:uid="{D5079361-51B9-4FA0-8DB4-7E91E3199020}"/>
    <hyperlink ref="B223" r:id="rId335" display="https://gmatclub.com/forum/unable-to-walk-without-assistance-radio-provided-franklin-roosevelt-352654.html" xr:uid="{43320A9D-6E67-4E4F-8537-F78D9326B5F9}"/>
    <hyperlink ref="B1109" r:id="rId336" display="https://gmatclub.com/forum/renaissance-scientist-copernicus-found-that-his-rejection-of-the-ptole-352653.html" xr:uid="{79633874-6750-40FA-B930-C408B8A14289}"/>
    <hyperlink ref="B224" r:id="rId337" display="https://gmatclub.com/forum/an-international-collaborative-research-project-analyzing-the-noise-352882.html" xr:uid="{EDB9B659-5E44-45B7-BEDE-0E280DCEF25E}"/>
    <hyperlink ref="B1110" r:id="rId338" display="https://gmatclub.com/forum/exploring-the-depths-of-the-mariana-trench-researchers-have-identifie-352883.html" xr:uid="{53250ACE-E0E2-49E5-BA12-283E53A06454}"/>
    <hyperlink ref="B225" r:id="rId339" display="https://gmatclub.com/forum/in-india-fuel-for-household-purposes-such-as-cooking-and-heating-is-352902.html" xr:uid="{E74FF9D1-90B9-4421-9701-CA2C05CA99F2}"/>
    <hyperlink ref="B1111" r:id="rId340" display="https://gmatclub.com/forum/there-are-a-practical-unlimited-number-of-air-routes-but-they-are-den-352901.html" xr:uid="{A5EE7147-5D85-47B4-8563-D7A4143AB3C4}"/>
    <hyperlink ref="B226" r:id="rId341" display="https://gmatclub.com/forum/the-projected-cost-of-making-much-needed-repairs-to-bridges-is-no-smal-353050.html" xr:uid="{31D74D0C-8793-4EF9-BF8D-320C4AA172BF}"/>
    <hyperlink ref="B1112" r:id="rId342" display="https://gmatclub.com/forum/digitized-documents-have-levelled-the-playing-field-in-humanities-scho-353051.html" xr:uid="{5366A31D-9C6A-4A70-8B80-3421EB4D5818}"/>
    <hyperlink ref="B227" r:id="rId343" display="https://gmatclub.com/forum/a-recent-study-published-by-the-journal-of-consulting-and-clinical-psy-353114.html" xr:uid="{CCA91311-71C5-4151-BAFD-7CFC1C7A0240}"/>
    <hyperlink ref="B1113" r:id="rId344" display="https://gmatclub.com/forum/since-dogs-may-be-attracted-to-alcoholic-beverages-left-out-by-the-mot-353113.html" xr:uid="{13040993-C53A-4F05-A991-4BD6429AD82D}"/>
    <hyperlink ref="B228" r:id="rId345" display="https://gmatclub.com/forum/for-centuries-cartography-the-art-and-science-of-mapmaking-was-th-353386.html" xr:uid="{F9AC7150-78AF-43C1-ACEA-857E70460C12}"/>
    <hyperlink ref="B1114" r:id="rId346" display="https://gmatclub.com/forum/because-plant-but-not-animal-cells-have-walls-stiffened-by-cellulose-353387.html" xr:uid="{9B49C755-4E40-41C2-91B0-70726F2C8D57}"/>
    <hyperlink ref="B229" r:id="rId347" display="https://gmatclub.com/forum/it-is-recommended-by-dentists-to-floss-brush-and-use-mouthwash-twice-353409.html" xr:uid="{515D0A88-9238-46DC-B3D9-A8C20EF04503}"/>
    <hyperlink ref="B1115" r:id="rId348" display="https://gmatclub.com/forum/jane-who-works-80-hours-a-week-and-john-who-goes-on-business-trips-353408.html" xr:uid="{3367519B-AC43-4601-9E9B-293CEBE55142}"/>
    <hyperlink ref="B246" r:id="rId349" display="https://gmatclub.com/forum/it-is-indeed-ironic-to-note-that-the-subject-where-barry-scored-the-mo-347438.html" xr:uid="{2FF79396-29E4-417A-9E1A-F297E6FFB6F3}"/>
    <hyperlink ref="B1132" r:id="rId350" display="https://gmatclub.com/forum/by-the-time-tim-appears-for-the-gmat-he-will-have-completed-a-minimum-347437.html" xr:uid="{B2622DF3-9760-4076-B11E-EC26A3A8FC22}"/>
    <hyperlink ref="B247" r:id="rId351" display="https://gmatclub.com/forum/the-16-5-ton-bell-known-as-great-paul-rang-traditionally-at-one-o-cl-347748.html" xr:uid="{E3B938AE-A944-41C0-AA9B-2112B17E5F4A}"/>
    <hyperlink ref="B1133" r:id="rId352" display="https://gmatclub.com/forum/having-received-a-subpoena-to-appear-in-court-like-a-witness-347749.html" xr:uid="{CE524D9C-B85D-4658-AAD8-4BE741C2F0CD}"/>
    <hyperlink ref="B248" r:id="rId353" display="https://gmatclub.com/forum/while-the-term-sublimation-has-several-meanings-in-scientific-termi-347750.html" xr:uid="{8B447BBD-8028-4A2B-88BF-75972AFE88CA}"/>
    <hyperlink ref="B1134" r:id="rId354" display="https://gmatclub.com/forum/to-make-figures-appear-to-exist-in-space-on-a-two-dimensional-surface-347751.html" xr:uid="{6CDDFE2D-DEE8-4C58-A6D0-72EE0FC1881F}"/>
    <hyperlink ref="B249" r:id="rId355" display="https://gmatclub.com/forum/citizens-often-demand-that-a-presidential-candidate-release-347923.html" xr:uid="{97C1B8BD-6F9F-499C-BD9B-C2859559D467}"/>
    <hyperlink ref="B1135" r:id="rId356" display="https://gmatclub.com/forum/although-the-olympic-athlete-s-mother-was-at-home-watching-her-son-347924.html" xr:uid="{474DC220-1B70-427F-B2D6-2EA0A53A9954}"/>
    <hyperlink ref="B250" r:id="rId357" display="https://gmatclub.com/forum/a-vocal-opponent-of-the-unequal-distribution-of-wealth-the-itinerant-347926.html" xr:uid="{1831FFE6-66B2-49B2-BEB1-65696216A102}"/>
    <hyperlink ref="B1136" r:id="rId358" display="https://gmatclub.com/forum/because-most-investors-prefer-long-term-capital-gains-to-annual-divide-347925.html" xr:uid="{F1B30F20-7B56-407D-9701-B24EFC8CC198}"/>
    <hyperlink ref="B251" r:id="rId359" display="https://gmatclub.com/forum/although-many-consumers-frequent-their-local-farmers-markets-because-t-348097.html" xr:uid="{8B7333DB-19DC-4B7C-A303-0E5259B2D0E5}"/>
    <hyperlink ref="B1137" r:id="rId360" display="https://gmatclub.com/forum/researchers-have-suggested-that-soft-music-and-gentle-humming-348098.html" xr:uid="{ACEBEA60-D2C3-47A5-A545-CE73599A2117}"/>
    <hyperlink ref="B252" r:id="rId361" display="https://gmatclub.com/forum/sachin-tendulkar-has-a-style-of-batting-that-is-different-from-that-of-348196.html" xr:uid="{E768C0B2-FFD0-401F-8993-A36C9680A554}"/>
    <hyperlink ref="B1138" r:id="rId362" display="https://gmatclub.com/forum/the-state-labour-department-has-approved-an-increase-in-the-wages-of-348195.html" xr:uid="{A9C009F8-D38A-4732-A37F-9D5658525C8B}"/>
    <hyperlink ref="B253" r:id="rId363" display="https://gmatclub.com/forum/the-food-industry-claims-that-artificial-sweeteners-used-in-combinatio-348490.html" xr:uid="{25A156A0-2699-4524-932D-A53EF970D613}"/>
    <hyperlink ref="B1139" r:id="rId364" display="https://gmatclub.com/forum/in-the-late-1940s-and-early-1950s-when-televisions-were-prohibitively-348491.html" xr:uid="{CC44B1B2-447C-4FD6-AC53-4FA0FBFF245D}"/>
    <hyperlink ref="B254" r:id="rId365" display="https://gmatclub.com/forum/the-governor-s-approval-ratings-has-been-extremely-high-until-a-series-348501.html" xr:uid="{9C06F53C-DB5F-4036-9092-D27B7E42A481}"/>
    <hyperlink ref="B1140" r:id="rId366" display="https://gmatclub.com/forum/the-green-flash-an-atmospheric-refractive-phenomenon-whereby-the-top-348500.html" xr:uid="{6AD8DD6D-A086-4FCC-9161-FC6140F07058}"/>
    <hyperlink ref="B255" r:id="rId367" display="https://gmatclub.com/forum/just-beyond-the-entry-to-the-royal-museum-of-art-visitors-are-greeted-348750.html" xr:uid="{E54F01B4-0D59-49E6-8D74-A876E5CAC0C0}"/>
    <hyperlink ref="B1141" r:id="rId368" display="https://gmatclub.com/forum/at-the-end-of-the-reconstruction-era-that-followed-the-american-civil-348751.html" xr:uid="{C7B29CC1-8BB5-4D72-9A64-25C2B1F64576}"/>
    <hyperlink ref="B256" r:id="rId369" display="https://gmatclub.com/forum/pablo-picasso-s-genius-is-only-fully-revealed-when-one-considers-the-348767.html" xr:uid="{11545412-4BE0-48E2-8580-A16BA96C3627}"/>
    <hyperlink ref="B1142" r:id="rId370" display="https://gmatclub.com/forum/despite-the-platform-of-the-opposition-party-supporting-the-measure-t-348766.html" xr:uid="{65A0B60C-D713-4A3D-941E-22B15EB21628}"/>
    <hyperlink ref="B257" r:id="rId371" display="https://gmatclub.com/forum/the-full-body-armor-of-england-s-earl-of-kingsley-as-well-as-that-of-348915.html" xr:uid="{5E1EEF22-3244-4EA9-8E85-A25306F90101}"/>
    <hyperlink ref="B1143" r:id="rId372" display="https://gmatclub.com/forum/investor-appetite-for-private-equity-in-emerging-nations-when-compare-348916.html" xr:uid="{CB390E74-395E-457B-AA64-B3FD611B593A}"/>
    <hyperlink ref="B258" r:id="rId373" display="https://gmatclub.com/forum/the-united-states-trade-deficit-with-china-rose-in-2003-to-123-billi-348986.html" xr:uid="{4CD611C5-1A80-40AD-A42B-475586603B65}"/>
    <hyperlink ref="B1144" r:id="rId374" display="https://gmatclub.com/forum/no-less-significant-than-international-pressures-are-the-constraints-348985.html" xr:uid="{A50E7133-F0C8-4866-9F10-9AC0090EAE81}"/>
    <hyperlink ref="B259" r:id="rId375" display="https://gmatclub.com/forum/in-a-report-that-turns-conventional-wisdom-on-its-head-it-has-been-co-349124.html" xr:uid="{CB2FDA05-5002-4867-9E72-5CC76B158C9A}"/>
    <hyperlink ref="B1145" r:id="rId376" display="https://gmatclub.com/forum/the-country-s-fiscal-deficit-a-measure-of-the-government-s-ability-to-349125.html" xr:uid="{5A513BA3-3C56-4862-825D-3ECDE3D7ADB8}"/>
    <hyperlink ref="B260" r:id="rId377" display="https://gmatclub.com/forum/science-fiction-has-been-described-as-the-genre-that-by-addressing-th-349129.html" xr:uid="{9075C0CC-8450-4FCE-BAFA-2846466ABD83}"/>
    <hyperlink ref="B1146" r:id="rId378" display="https://gmatclub.com/forum/growth-in-the-industry-is-at-an-all-time-low-with-total-employment-at-349128.html" xr:uid="{9141567B-FFA7-4148-B444-B3E1A45F42A4}"/>
    <hyperlink ref="B261" r:id="rId379" display="https://gmatclub.com/forum/a-judge-overseeing-the-bankruptcy-proceedings-of-panacea-the-maker-of-349313.html" xr:uid="{F035EDBC-FAC1-4803-B019-1278240FA796}"/>
    <hyperlink ref="B1147" r:id="rId380" display="https://gmatclub.com/forum/the-c-e-o-of-the-nation-s-largest-real-estate-company-has-announced-349314.html" xr:uid="{ABCF5770-A065-4F11-9CBC-893A151F2327}"/>
    <hyperlink ref="B262" r:id="rId381" display="https://gmatclub.com/forum/since-2007-the-department-of-defense-has-maintained-a-program-designe-349318.html" xr:uid="{38DF4EDF-CBC5-41D6-8854-149E87340FB4}"/>
    <hyperlink ref="B1148" r:id="rId382" display="https://gmatclub.com/forum/during-the-latter-stages-of-the-insurrection-the-revolution-s-leaders-349317.html" xr:uid="{2BBD5087-394B-470B-A0E6-F8CD60F648B0}"/>
    <hyperlink ref="B263" r:id="rId383" display="https://gmatclub.com/forum/once-weaved-exclusively-in-the-region-around-the-isle-of-man-349414.html" xr:uid="{32A19368-4DCD-4941-B484-FE724002853C}"/>
    <hyperlink ref="B1149" r:id="rId384" display="https://gmatclub.com/forum/the-axi3-language-algorithm-one-of-the-more-than-ten-such-algorithms-349415.html" xr:uid="{4BF3E300-6C68-4857-8297-0F3082E39AD5}"/>
    <hyperlink ref="B264" r:id="rId385" display="https://gmatclub.com/forum/nina-simone-whose-distinctive-technique-is-credited-as-to-her-early-349457.html" xr:uid="{228C4C9A-084A-4773-9CAB-6D4038C3D39B}"/>
    <hyperlink ref="B1150" r:id="rId386" display="https://gmatclub.com/forum/the-rise-of-alternative-funding-opportunities-such-as-microloans-cro-349456.html" xr:uid="{953FA681-FAC2-48E0-881F-BF84CF59F0B6}"/>
    <hyperlink ref="B265" r:id="rId387" display="https://gmatclub.com/forum/in-a-development-that-is-likely-to-set-stock-markets-across-the-globe-349612.html" xr:uid="{F4576C33-8F38-43E2-BF37-F4EBCAEA49BD}"/>
    <hyperlink ref="B1151" r:id="rId388" display="https://gmatclub.com/forum/the-growing-popularity-of-at-home-movie-viewing-options-seems-349611.html" xr:uid="{F05CBB88-4BBB-4809-8AC8-5B724DF91ADA}"/>
    <hyperlink ref="B266" r:id="rId389" display="https://gmatclub.com/forum/despite-rising-interest-rates-real-estate-sales-in-the-neighborhood-349617.html" xr:uid="{44A6902E-0655-453A-9A84-96CF71634F34}"/>
    <hyperlink ref="B1152" r:id="rId390" display="https://gmatclub.com/forum/fitness-experts-say-that-the-weighted-barbell-squat-or-the-weighted-hi-349618.html" xr:uid="{87B09702-CB19-4738-8E8D-05882A8000DF}"/>
    <hyperlink ref="B1153" r:id="rId391" display="https://gmatclub.com/forum/a-new-study-on-human-sleep-patterns-has-found-that-people-take-longer-349909.html" xr:uid="{5F0FCEC5-7D36-47AC-B68B-A41D2FC974CD}"/>
    <hyperlink ref="B267" r:id="rId392" display="https://gmatclub.com/forum/the-visiting-lecturer-presented-some-lesser-known-facts-about-snowflak-349915.html" xr:uid="{D66E2874-C067-42F3-A5E7-CDCACD06C258}"/>
    <hyperlink ref="B1154" r:id="rId393" display="https://gmatclub.com/forum/the-superb-lyrebird-is-known-for-the-producing-of-elaborate-songs-inc-349914.html" xr:uid="{E5789F8D-5F93-4CFE-8250-70213F8BA7A6}"/>
    <hyperlink ref="B268" r:id="rId394" display="https://gmatclub.com/forum/the-nation-s-highest-court-struck-down-a-proposed-controversial-law-th-350085.html" xr:uid="{2ED5ED11-03F8-4D47-827E-AFE26B445BD2}"/>
    <hyperlink ref="B1155" r:id="rId395" display="https://gmatclub.com/forum/the-number-of-farmers-filing-for-bankruptcy-and-seeking-government-aid-350084.html" xr:uid="{0194B792-A187-4FFC-870A-DB7D89B7CE6F}"/>
    <hyperlink ref="B274" r:id="rId396" display="https://gmatclub.com/forum/each-invoice-and-gate-pass-must-have-paid-stamped-over-their-number-344003.html" xr:uid="{5D523080-AF21-4E78-A2E7-EDB371163A78}"/>
    <hyperlink ref="B1161" r:id="rId397" display="https://gmatclub.com/forum/galileo-had-disproved-a-widely-accepted-theory-of-astronomy-when-he-sh-344002.html" xr:uid="{D3706E11-AB17-44C0-90C3-6E37E607ED24}"/>
    <hyperlink ref="B275" r:id="rId398" display="https://gmatclub.com/forum/the-diplomatic-consequences-of-saudi-arabia-s-decision-to-hold-down-an-344258.html" xr:uid="{77A0AB0C-F544-4A92-81A7-E43B5CE83B58}"/>
    <hyperlink ref="B1162" r:id="rId399" display="https://gmatclub.com/forum/surprisingly-much-of-the-most-glaring-errors-contained-in-the-report-344259.html" xr:uid="{36787B44-761A-4DB2-89D5-559FA5158792}"/>
    <hyperlink ref="B276" r:id="rId400" display="https://gmatclub.com/forum/iran-that-has-the-world-s-fourth-largest-oil-reserves-also-has-the-wor-344363.html" xr:uid="{C652B080-1758-4D37-8C90-3C0EE331F093}"/>
    <hyperlink ref="B1163" r:id="rId401" display="https://gmatclub.com/forum/be-it-for-losing-weight-improving-muscle-tone-or-to-widen-their-soci-344362.html" xr:uid="{EEC2EA83-B64A-4240-89D9-01025DAC033E}"/>
    <hyperlink ref="B277" r:id="rId402" display="https://gmatclub.com/forum/a-letter-by-john-keats-written-in-the-same-year-as-ode-on-a-grecian-344506.html" xr:uid="{C60C08AB-6C85-4CC9-B3E6-29E0E67150C8}"/>
    <hyperlink ref="B1164" r:id="rId403" display="https://gmatclub.com/forum/several-marine-biologists-contend-that-all-of-the-millions-of-species-344507.html" xr:uid="{8EE82F66-D761-41DC-BDAA-4183D4EEEC53}"/>
    <hyperlink ref="B278" r:id="rId404" display="https://gmatclub.com/forum/in-ancient-times-tanning-the-process-of-treating-animal-skin-with-che-344577.html" xr:uid="{2E04D778-44A8-4036-B68A-EB9DEFDB3D0A}"/>
    <hyperlink ref="B1165" r:id="rId405" display="https://gmatclub.com/forum/the-rise-in-the-level-of-pollutants-in-the-yangtze-river-is-almost-equ-344576.html" xr:uid="{07BDE73D-8CC1-4430-9B0A-938F3421B828}"/>
    <hyperlink ref="B279" r:id="rId406" display="https://gmatclub.com/forum/in-1789-the-confederation-congress-formed-after-the-american-revoluti-344754.html" xr:uid="{1235FC60-172C-421E-9ACA-3570C12D0B47}"/>
    <hyperlink ref="B1166" r:id="rId407" display="https://gmatclub.com/forum/popular-cold-weather-activities-such-as-skiing-on-fresh-snow-and-skati-344755.html" xr:uid="{92E6E9B7-3233-4E61-844F-7344AFCF266E}"/>
    <hyperlink ref="B280" r:id="rId408" display="https://gmatclub.com/forum/while-investigating-the-reasons-behind-the-bankruptcy-of-the-trading-344759.html" xr:uid="{0726CCBD-DDA1-4AF1-B19A-3C5F3130FF0D}"/>
    <hyperlink ref="B1167" r:id="rId409" display="https://gmatclub.com/forum/the-purpose-of-the-vehicle-driving-test-is-to-assess-a-person-s-abilit-344758.html" xr:uid="{EB0E694E-E24B-4DBA-B8F5-ED767F2BB579}"/>
    <hyperlink ref="B281" r:id="rId410" display="https://gmatclub.com/forum/however-much-united-states-citizens-may-criticize-the-perils-of-capita-344919.html" xr:uid="{A4F72646-EEDA-4F72-868B-F9198EC17DE5}"/>
    <hyperlink ref="B1168" r:id="rId411" display="https://gmatclub.com/forum/an-entrepreneur-seeking-a-loan-from-a-financial-institution-will-find-344920.html" xr:uid="{72835770-2227-4BC7-8088-EDB285BD2664}"/>
    <hyperlink ref="B282" r:id="rId412" display="https://gmatclub.com/forum/carried-by-strong-winds-the-eruption-of-the-volcano-caused-dust-that-344960.html" xr:uid="{6D2F7F48-368A-43BC-AC3A-3F9D652C10FE}"/>
    <hyperlink ref="B1169" r:id="rId413" display="https://gmatclub.com/forum/the-company-has-three-divisions-each-of-which-specialise-in-a-particu-344959.html" xr:uid="{A1706C32-454E-4F9F-A578-343025030DFA}"/>
    <hyperlink ref="B283" r:id="rId414" display="https://gmatclub.com/forum/one-of-five-computers-are-now-purchased-by-people-aged-fifty-years-or-345067.html" xr:uid="{C68C8015-5BFC-4114-80B5-8C0A48FCFD81}"/>
    <hyperlink ref="B1170" r:id="rId415" display="https://gmatclub.com/forum/like-the-decline-of-a-college-graduate-s-wage-high-school-345068.html" xr:uid="{B71418FC-D699-40FD-B64F-8EA45222F2AC}"/>
    <hyperlink ref="B284" r:id="rId416" display="https://gmatclub.com/forum/in-modern-supermarkets-a-customer-does-not-have-to-stand-in-long-bill-345093.html" xr:uid="{F9B14F45-50AF-451D-A4CE-0FBBCCE26494}"/>
    <hyperlink ref="B1171" r:id="rId417" display="https://gmatclub.com/forum/according-to-industry-experts-the-biggest-difference-between-colleges-345092.html" xr:uid="{0ADAA0D7-A14A-4EE5-95DE-254E54DBAC63}"/>
    <hyperlink ref="B285" r:id="rId418" display="https://gmatclub.com/forum/for-centuries-dolls-dressed-as-witches-have-hung-in-norwegian-kitchen-345390.html" xr:uid="{33967CA0-6E4C-4AAF-ACD4-6AC4C3FD1737}"/>
    <hyperlink ref="B1172" r:id="rId419" display="https://gmatclub.com/forum/the-black-backed-woodpecker-lives-almost-exclusively-in-severely-burne-345391.html" xr:uid="{DC36F61A-F589-4B71-A762-B39621C8D32A}"/>
    <hyperlink ref="B286" r:id="rId420" display="https://gmatclub.com/forum/unlike-writing-for-magazines-where-editors-have-days-even-weeks-to-345397.html" xr:uid="{8AF51C0E-73D2-493D-ADC6-88C7DC730912}"/>
    <hyperlink ref="B1173" r:id="rId421" display="https://gmatclub.com/forum/friends-of-the-reclusive-poet-say-that-he-is-annoying-because-of-his-345396.html" xr:uid="{5C01CC5E-30B1-4ABB-8CDE-FE8096EB5A39}"/>
    <hyperlink ref="B287" r:id="rId422" display="https://gmatclub.com/forum/in-the-years-after-he-left-the-white-house-richard-nixon-strove-to-345656.html" xr:uid="{DC2896F1-7BCA-4789-8BA4-E31991BEC354}"/>
    <hyperlink ref="B1174" r:id="rId423" display="https://gmatclub.com/forum/if-he-would-have-revised-his-first-draft-he-would-345657.html" xr:uid="{B45124B9-BFC8-4FB1-904F-A02C817C1D5F}"/>
    <hyperlink ref="B288" r:id="rId424" display="https://gmatclub.com/forum/finding-the-view-from-the-mountains-fascinating-all-that-was-there-to-345736.html" xr:uid="{0BDCE919-2E1C-452B-A81D-F6E2B625C18E}"/>
    <hyperlink ref="B1175" r:id="rId425" display="https://gmatclub.com/forum/the-employees-in-our-organization-unlike-that-in-your-organization-345735.html" xr:uid="{3C662041-5BF9-4232-AD11-7F1E3C8A5F65}"/>
    <hyperlink ref="B289" r:id="rId426" display="https://gmatclub.com/forum/thought-to-be-either-symbolic-or-accurate-descriptions-archaeologists-346035.html" xr:uid="{32CCAB24-89D4-4C46-9243-B3C4DB406164}"/>
    <hyperlink ref="B1176" r:id="rId427" display="https://gmatclub.com/forum/china-s-views-of-stem-cell-treatment-which-do-not-place-as-much-signi-346036.html" xr:uid="{A56AEFA2-BC2E-4D2A-88C7-761264503123}"/>
    <hyperlink ref="B290" r:id="rId428" display="https://gmatclub.com/forum/despite-all-their-talk-about-pollution-control-large-organisations-ha-346041.html" xr:uid="{AAA87831-CB00-40BB-9656-C4118CDAF635}"/>
    <hyperlink ref="B1177" r:id="rId429" display="https://gmatclub.com/forum/manufacturers-of-a-new-exercise-machine-claim-that-it-is-much-more-com-346040.html" xr:uid="{3BCF1C1D-8D43-4867-8664-5456B2534256}"/>
    <hyperlink ref="B291" r:id="rId430" display="https://gmatclub.com/forum/results-from-numerous-studies-show-that-if-a-diabetic-plans-his-or-her-346339.html" xr:uid="{F93EE2D5-6AC1-441E-9A3C-BF25EF98A5FD}"/>
    <hyperlink ref="B1178" r:id="rId431" display="https://gmatclub.com/forum/unlike-the-washington-monument-the-structure-of-the-san-jacinto-memor-346340.html" xr:uid="{85DE73C8-5333-43CB-9092-6DABB33362FF}"/>
    <hyperlink ref="B292" r:id="rId432" display="https://gmatclub.com/forum/the-survival-of-many-endangered-species-of-fish-in-our-rivers-depends-346347.html" xr:uid="{485F5EA4-D506-446C-B929-050576D88F35}"/>
    <hyperlink ref="B1179" r:id="rId433" display="https://gmatclub.com/forum/the-restructuring-agency-explored-several-alternatives-including-comp-346346.html" xr:uid="{BFA53721-0087-4C1B-BA65-A38ECB1C59A5}"/>
    <hyperlink ref="B293" r:id="rId434" display="https://gmatclub.com/forum/according-to-the-american-red-cross-approximately-300-000-homes-were-346563.html" xr:uid="{DC63FA51-4C46-4CF4-A6EA-2F91D980A46B}"/>
    <hyperlink ref="B1180" r:id="rId435" display="https://gmatclub.com/forum/tasmanian-devils-native-of-the-island-of-tasmania-close-to-australia-346562.html" xr:uid="{04BE0FC6-63DD-46DF-BA42-4390DD595649}"/>
    <hyperlink ref="B294" r:id="rId436" display="https://gmatclub.com/forum/according-to-a-popular-announcement-at-subway-stations-one-is-not-sup-346610.html" xr:uid="{1A3451B7-985C-431E-A25E-5D0610A06E16}"/>
    <hyperlink ref="B1181" r:id="rId437" display="https://gmatclub.com/forum/according-to-the-public-prosecutor-the-accused-has-been-charged-with-346611.html" xr:uid="{D19DE533-604D-40D7-A493-A6C60D4A82C9}"/>
    <hyperlink ref="B295" r:id="rId438" display="https://gmatclub.com/forum/the-federal-legislation-mandated-the-right-to-have-their-leases-honore-346999.html" xr:uid="{5B3A41CD-BC8D-45CE-A9B9-0BA7D9E0957D}"/>
    <hyperlink ref="B1182" r:id="rId439" display="https://gmatclub.com/forum/alaska-is-feeling-the-impact-of-global-warming-more-than-its-fellow-347000.html" xr:uid="{A1EF3E10-3541-43B7-97C6-937F963AD021}"/>
    <hyperlink ref="B296" r:id="rId440" display="https://gmatclub.com/forum/one-of-the-artefacts-that-have-been-excavated-from-the-recently-discov-347002.html" xr:uid="{471B1004-793B-4537-AD83-199BB826327A}"/>
    <hyperlink ref="B1183" r:id="rId441" display="https://gmatclub.com/forum/modern-zoos-cater-not-only-to-the-recreational-needs-of-people-but-al-347001.html" xr:uid="{02BA6F85-2A65-42A1-A86B-992E0352C6CD}"/>
    <hyperlink ref="B297" r:id="rId442" display="https://gmatclub.com/forum/studies-over-the-past-decade-indicate-people-working-at-home-347233.html" xr:uid="{C464319F-37EF-4EBE-9FF2-61B113682C7E}"/>
    <hyperlink ref="B1184" r:id="rId443" display="https://gmatclub.com/forum/easter-islanders-claim-that-the-island-s-ancient-famous-statues-347232.html" xr:uid="{B47EDCFF-BDCD-4C27-8F0D-1CD64372D27D}"/>
    <hyperlink ref="B298" r:id="rId444" display="https://gmatclub.com/forum/as-far-as-acquiring-life-skills-is-concerned-learning-how-to-drive-is-347235.html" xr:uid="{AF285E9E-65B2-42BD-9FDF-7C1A87159B10}"/>
    <hyperlink ref="B1185" r:id="rId445" display="https://gmatclub.com/forum/the-illegal-addition-of-two-floors-are-not-the-only-trouble-the-hotel-347234.html" xr:uid="{45AA04F4-19D1-4F9B-A3A6-E4BE9646C12E}"/>
    <hyperlink ref="B299" r:id="rId446" display="https://gmatclub.com/forum/the-hale-bopp-comet-received-so-much-media-attention-coverage-347396.html" xr:uid="{668764DF-AA60-4290-B955-B0F2E5990232}"/>
    <hyperlink ref="B1186" r:id="rId447" display="https://gmatclub.com/forum/much-of-the-experiments-performed-by-cognitive-psychologist-elizabeth-347397.html" xr:uid="{5E1534C1-A159-4866-82A9-D3DFD7802C54}"/>
    <hyperlink ref="B305" r:id="rId448" display="https://gmatclub.com/forum/when-it-ruled-that-the-government-could-not-track-an-individual-by-340777.html" xr:uid="{CC47186F-1DEA-401E-9CF6-A2E487D0A193}"/>
    <hyperlink ref="B1192" r:id="rId449" display="https://gmatclub.com/forum/democrats-views-which-favor-progressive-taxation-and-a-liberal-340778.html" xr:uid="{E934FA0F-081E-4F48-9C2A-772A4AF84222}"/>
    <hyperlink ref="B306" r:id="rId450" display="https://gmatclub.com/forum/as-its-performance-has-risen-on-all-the-stock-indexes-the-bio-tech-st-340781.html" xr:uid="{53CBA5F2-BE20-48C1-951F-8B892E989C0B}"/>
    <hyperlink ref="B1193" r:id="rId451" display="https://gmatclub.com/forum/although-tapirs-reared-in-captivity-are-generally-docile-and-have-even-340780.html" xr:uid="{45A6290D-09DA-4A55-8DE9-2901678B5712}"/>
    <hyperlink ref="B307" r:id="rId452" display="https://gmatclub.com/forum/as-companies-grow-increasingly-dependent-on-technology-employees-341099.html" xr:uid="{5BDA11DA-DC94-4BF4-9974-67AE69CABCAE}"/>
    <hyperlink ref="B1194" r:id="rId453" display="https://gmatclub.com/forum/like-trees-have-rings-to-determine-their-age-341100.html" xr:uid="{77481ADE-10EF-4EF0-9842-56422E7D5843}"/>
    <hyperlink ref="B308" r:id="rId454" display="https://gmatclub.com/forum/an-effort-to-control-the-crippling-effects-of-poverty-in-brazil-s-inte-341108.html" xr:uid="{61A4062F-4AF0-4E28-A52E-866D504CA340}"/>
    <hyperlink ref="B1195" r:id="rId455" display="https://gmatclub.com/forum/just-as-the-early-nasa-space-explorers-attempted-on-each-flight-to-pus-341107.html" xr:uid="{3CB635BC-65BE-461B-9291-B9EF35D95294}"/>
    <hyperlink ref="B309" r:id="rId456" display="https://gmatclub.com/forum/as-the-zoologist-can-reconstruct-an-entire-skeleton-from-a-jawbone-or-341260.html" xr:uid="{0A984445-B4D1-426B-846A-75FCF2A8FDC3}"/>
    <hyperlink ref="B1196" r:id="rId457" display="https://gmatclub.com/forum/what-has-often-been-forgotten-about-paine-was-that-after-he-discovere-341262.html" xr:uid="{1C23FE31-73BF-40C2-995E-4B79D896DCF8}"/>
    <hyperlink ref="B310" r:id="rId458" display="https://gmatclub.com/forum/never-before-had-the-navy-defeated-so-many-foes-at-once-as-it-had-in-341402.html" xr:uid="{A5F8148A-05A8-4BD9-B0C8-2D2918411138}"/>
    <hyperlink ref="B1197" r:id="rId459" display="https://gmatclub.com/forum/the-company-was-not-even-publicly-traded-until-1968-when-the-owner-an-341401.html" xr:uid="{CFD7F889-806E-4201-B0A4-1D11D676139C}"/>
    <hyperlink ref="B311" r:id="rId460" display="https://gmatclub.com/forum/one-of-the-most-important-questions-facing-the-american-public-in-the-341672.html" xr:uid="{CAF89B55-9F23-483E-A32E-1263741B4987}"/>
    <hyperlink ref="B1198" r:id="rId461" display="https://gmatclub.com/forum/according-to-a-report-released-by-oxfam-the-most-successful-nations-341673.html" xr:uid="{E1B191CE-E575-4306-96D5-AC183EAA487C}"/>
    <hyperlink ref="B312" r:id="rId462" display="https://gmatclub.com/forum/because-cellular-telephones-emit-signals-that-can-interfere-with-cockp-341679.html" xr:uid="{49C38485-2558-484C-A082-40E39BC71019}"/>
    <hyperlink ref="B1199" r:id="rId463" display="https://gmatclub.com/forum/the-changes-that-may-be-part-of-a-general-global-warming-trend-include-341678.html" xr:uid="{9BBF4C76-D538-491B-8E6D-C1D4C43D1F5E}"/>
    <hyperlink ref="B313" r:id="rId464" display="https://gmatclub.com/forum/the-un-s-high-commission-for-refugees-unhcr-indicates-that-while-the-341981.html" xr:uid="{E531F5F9-AFBA-410B-B6FA-BC343BD81AD9}"/>
    <hyperlink ref="B1200" r:id="rId465" display="https://gmatclub.com/forum/very-little-has-the-ability-to-grow-in-the-andean-highlands-of-peru-du-341980.html" xr:uid="{FC9739A0-D656-4390-8BA8-F82DECAD9987}"/>
    <hyperlink ref="B314" r:id="rId466" display="https://gmatclub.com/forum/mild-exercise-throughout-pregnancy-may-reduce-the-discomfort-associate-341984.html" xr:uid="{ED2F650D-B6A2-4138-9137-4A3506C88EBF}"/>
    <hyperlink ref="B1201" r:id="rId467" display="https://gmatclub.com/forum/in-contrast-to-classical-guitars-whose-owners-prefer-the-dulcet-roun-341983.html" xr:uid="{054B9439-4404-4B85-A7BA-6CB8CA78109C}"/>
    <hyperlink ref="B315" r:id="rId468" display="https://gmatclub.com/forum/paradoxically-zionism-succeeded-not-only-in-reviving-palestine-but-it-342152.html" xr:uid="{359DBDDF-9C78-400F-9365-8F7FC614728B}"/>
    <hyperlink ref="B1202" r:id="rId469" display="https://gmatclub.com/forum/although-apes-have-a-remarkable-memory-that-enables-them-to-master-hun-342151.html" xr:uid="{3DCC1BEA-D300-4FC7-826C-260980AF95EB}"/>
    <hyperlink ref="B316" r:id="rId470" display="https://gmatclub.com/forum/unlike-franklin-d-roosevelt-s-bootstrap-program-that-helped-to-restar-342224.html" xr:uid="{AC733DB5-5A3B-48E7-8D5E-C560E7919F97}"/>
    <hyperlink ref="B1203" r:id="rId471" display="https://gmatclub.com/forum/in-the-1970s-it-became-evident-that-writing-about-someone-else-s-rese-342225.html" xr:uid="{4D08A6A5-0F75-4D45-A57E-3ACAB541E73F}"/>
    <hyperlink ref="B317" r:id="rId472" display="https://gmatclub.com/forum/although-the-counselor-recommended-that-mary-be-permitted-to-work-out-342533.html" xr:uid="{42D3BE20-28E2-4895-B84E-D2BD222434D7}"/>
    <hyperlink ref="B1204" r:id="rId473" display="https://gmatclub.com/forum/many-full-veiled-muslim-women-are-outspoken-in-defending-their-342534.html" xr:uid="{5FD21A52-E86F-4403-A477-3056820E31AC}"/>
    <hyperlink ref="B318" r:id="rId474" display="https://gmatclub.com/forum/although-the-word-phonetician-is-popularly-associated-with-henry-hig-342536.html" xr:uid="{6153EA35-E315-4D31-A4F4-2C7C175CC9A8}"/>
    <hyperlink ref="B1205" r:id="rId475" display="https://gmatclub.com/forum/the-rules-of-engagement-under-which-a-border-patrol-station-can-decide-342535.html" xr:uid="{1FBFA582-4AF8-47A1-9396-30868524DF89}"/>
    <hyperlink ref="B319" r:id="rId476" display="https://gmatclub.com/forum/a-handful-of-companies-offer-dna-based-tests-that-supposedly-determine-342713.html" xr:uid="{912E011D-ECC2-4D6E-8579-F0866BFCA14D}"/>
    <hyperlink ref="B1206" r:id="rId477" display="https://gmatclub.com/forum/in-contrast-to-older-automobiles-that-primarily-used-steel-for-its-dura-342714.html" xr:uid="{765B6DF4-CECA-4632-9177-0F37313926C7}"/>
    <hyperlink ref="B320" r:id="rId478" display="https://gmatclub.com/forum/rules-governing-participation-in-a-new-extreme-sports-fantasy-camp-req-342730.html" xr:uid="{FC81E824-5713-4B39-85F3-E4FE81AE8712}"/>
    <hyperlink ref="B1207" r:id="rId479" display="https://gmatclub.com/forum/a-new-influx-of-unprecedented-private-investment-should-create-a-brigh-342729.html" xr:uid="{CF2C8C4B-F2A9-4DA8-86D7-EAFC12A2A2D0}"/>
    <hyperlink ref="B321" r:id="rId480" display="https://gmatclub.com/forum/revolutionary-3-d-printers-are-evidence-that-far-fetched-star-trek-ide-342895.html" xr:uid="{81E740AB-876A-47D9-904E-439E1FCCD47F}"/>
    <hyperlink ref="B1208" r:id="rId481" display="https://gmatclub.com/forum/instead-of-viewing-their-money-as-a-way-to-alleviate-poverty-342896.html" xr:uid="{DF6F9242-662A-404D-BAB1-2E14D13FD07A}"/>
    <hyperlink ref="B322" r:id="rId482" display="https://gmatclub.com/forum/within-the-green-party-an-internal-debate-is-raging-among-those-who-342964.html" xr:uid="{9A22F2AB-E42C-49FE-A7D2-629B070A1E55}"/>
    <hyperlink ref="B1209" r:id="rId483" display="https://gmatclub.com/forum/it-has-been-estimated-that-an-increase-in-average-regional-temperature-342963.html" xr:uid="{8478FF91-B876-4440-95CC-8AE43F452F92}"/>
    <hyperlink ref="B323" r:id="rId484" display="https://gmatclub.com/forum/a-harsh-new-tobacco-law-in-australia-has-encountered-massive-resistanc-343196.html" xr:uid="{63862360-9C5D-419D-9A13-E674C1368FF8}"/>
    <hyperlink ref="B1210" r:id="rId485" display="https://gmatclub.com/forum/video-game-enthusiasts-emphasize-that-a-handful-of-deaths-from-extende-343197.html" xr:uid="{4E3F1A20-F786-443F-8281-152A59F1441A}"/>
    <hyperlink ref="B324" r:id="rId486" display="https://gmatclub.com/forum/the-school-officials-believe-that-students-will-be-equally-likely-to-b-343198.html" xr:uid="{739EE772-B7BB-447B-87AA-535CCA150B2D}"/>
    <hyperlink ref="B1211" r:id="rId487" display="https://gmatclub.com/forum/in-the-1960-chile-earthquake-at-least-6000-people-or-more-are-believe-343199.html" xr:uid="{726B2723-2D32-48FB-97E9-195119E5E0B4}"/>
    <hyperlink ref="B325" r:id="rId488" display="https://gmatclub.com/forum/according-to-the-country-s-largest-television-manufacturer-increase-343358.html" xr:uid="{946E2618-954A-4A3B-B750-1AF2BBA3E600}"/>
    <hyperlink ref="B1212" r:id="rId489" display="https://gmatclub.com/forum/electronic-devices-like-smart-phones-and-notebooks-which-were-once-co-343357.html" xr:uid="{C444C184-2F08-4045-B5DC-78EE3AB3E97D}"/>
    <hyperlink ref="B326" r:id="rId490" display="https://gmatclub.com/forum/the-law-of-conservation-of-energy-states-that-energy-can-neither-be-cr-343416.html" xr:uid="{8071181C-B944-46B9-8C57-33B59C50343C}"/>
    <hyperlink ref="B1213" r:id="rId491" display="https://gmatclub.com/forum/three-of-the-most-encouraging-ideas-to-extend-the-life-of-satellites-343415.html" xr:uid="{F9F5A423-867C-467A-ABD8-B94ECB3F3FDA}"/>
    <hyperlink ref="B327" r:id="rId492" display="https://gmatclub.com/forum/the-nurses-went-on-strike-to-protest-343471.html" xr:uid="{4CB8108D-A8A1-4C71-9E94-589F5FA023A6}"/>
    <hyperlink ref="B1214" r:id="rId493" display="https://gmatclub.com/forum/some-coral-reefs-are-damaged-to-such-a-large-degree-that-neither-343472.html" xr:uid="{2BF08F86-8EB3-4A10-9588-18893C2ACDE7}"/>
    <hyperlink ref="B328" r:id="rId494" display="https://gmatclub.com/forum/covering-almost-40-of-the-south-american-continent-the-amazonian-rai-343529.html" xr:uid="{1D860810-9D10-4C67-B7D3-F8717D43FE1A}"/>
    <hyperlink ref="B1215" r:id="rId495" display="https://gmatclub.com/forum/the-newly-launched-aircraft-engine-providing-a-50-reduction-in-noise-343528.html" xr:uid="{8C81802A-6F39-4046-9FE6-3E3544299C23}"/>
    <hyperlink ref="B329" r:id="rId496" display="https://gmatclub.com/forum/when-coins-were-made-of-silver-their-size-and-weight-were-in-direct-p-343789.html" xr:uid="{B4C13343-84C5-471A-971F-6041D1FC504A}"/>
    <hyperlink ref="B1216" r:id="rId497" display="https://gmatclub.com/forum/a-majority-of-society-argues-that-neither-technology-nor-genetics-343790.html" xr:uid="{BF56A895-E59B-4A92-976E-D427A50A5445}"/>
    <hyperlink ref="B330" r:id="rId498" display="https://gmatclub.com/forum/according-to-some-entrepreneurs-the-most-difficult-choice-one-has-to-343792.html" xr:uid="{009B84BF-0614-4831-AD02-0B9E3883C6AD}"/>
    <hyperlink ref="B1217" r:id="rId499" display="https://gmatclub.com/forum/despite-having-discussed-the-matter-with-all-his-teachers-lewis-is-st-343791.html" xr:uid="{22FFAA13-FFAF-4EF2-A0C3-E6816B1CACB5}"/>
    <hyperlink ref="B331" r:id="rId500" display="https://gmatclub.com/forum/early-supporters-of-the-theory-of-quantum-mechanics-hailed-it-as-a-maj-343988.html" xr:uid="{D1F04222-CF93-4BE9-AEB7-F7DCA790B425}"/>
    <hyperlink ref="B1218" r:id="rId501" display="https://gmatclub.com/forum/the-presence-of-mysterious-paintings-in-a-cave-located-outside-columbi-343989.html" xr:uid="{D98272DD-B139-42C1-9DE3-2D0AA15CD46B}"/>
    <hyperlink ref="B338" r:id="rId502" display="https://gmatclub.com/forum/while-hiring-decisions-for-most-types-of-jobs-are-based-strictly-on-re-338252.html" xr:uid="{E4A922DE-05AE-4A37-99C0-2CFC9ED812A1}"/>
    <hyperlink ref="B1225" r:id="rId503" display="https://gmatclub.com/forum/airplanes-departing-in-a-timely-manner-can-some-times-be-prevented-by-338253.html" xr:uid="{DF277BAD-7C38-4C06-A1B3-49FCE3782DF4}"/>
    <hyperlink ref="B339" r:id="rId504" display="https://gmatclub.com/forum/if-there-was-any-truth-to-recent-findings-inactivity-is-a-338477.html" xr:uid="{B144469E-98C4-426B-95DD-629FBE407BE9}"/>
    <hyperlink ref="B1226" r:id="rId505" display="https://gmatclub.com/forum/floating-above-earth-satellites-help-transmit-information-between-new-338478.html" xr:uid="{361496F6-BD2E-4254-98DA-52A49545840C}"/>
    <hyperlink ref="B340" r:id="rId506" display="https://gmatclub.com/forum/during-her-internship-at-the-hospital-dr-paulson-observed-that-throu-338494.html" xr:uid="{C26DDC01-E3F5-40BD-BE06-317134BEC92C}"/>
    <hyperlink ref="B1227" r:id="rId507" display="https://gmatclub.com/forum/a-pluralistic-democracy-in-greater-degree-than-any-system-of-governme-338493.html" xr:uid="{375C7F4A-5390-4ED3-AF92-1F58F4C2FDC6}"/>
    <hyperlink ref="B341" r:id="rId508" display="https://gmatclub.com/forum/a-system-of-underground-tunnels-at-the-white-house-were-built-on-an-im-338613.html" xr:uid="{A4835F1F-6E53-4198-AD23-4A5305DC1560}"/>
    <hyperlink ref="B1228" r:id="rId509" display="https://gmatclub.com/forum/growing-economic-woes-and-competition-could-be-pushing-accountants-to-338614.html" xr:uid="{01BFB5CF-A5B8-4337-B63D-10CB445A676E}"/>
    <hyperlink ref="B342" r:id="rId510" display="https://gmatclub.com/forum/the-celestial-equator-divides-an-imagined-celestial-globe-into-two-hem-338625.html" xr:uid="{8913B344-31BB-4A41-89C3-80BA0CD74CD9}"/>
    <hyperlink ref="B1229" r:id="rId511" display="https://gmatclub.com/forum/rather-than-approving-the-rebuilding-of-oceanfront-houses-destroyed-by-338624.html" xr:uid="{BBDE4110-1252-4D28-B5EC-03F580C353E2}"/>
    <hyperlink ref="B343" r:id="rId512" display="https://gmatclub.com/forum/an-article-revealed-one-language-dies-every-14-days-because-of-communi-338769.html" xr:uid="{B79C15DD-2C73-4FE5-BCAB-DDAFEF698EF8}"/>
    <hyperlink ref="B1230" r:id="rId513" display="https://gmatclub.com/forum/in-june-2012-the-rhode-island-general-assembly-had-voted-to-repeal-a-338770.html" xr:uid="{49776D68-2965-44CC-A9DE-1DA16E1C313B}"/>
    <hyperlink ref="B344" r:id="rId514" display="https://gmatclub.com/forum/in-his-new-biography-author-martin-grier-sees-abraham-lincoln-as-a-th-338810.html" xr:uid="{AD0FB133-B65C-4867-BB3E-774D7032B6DD}"/>
    <hyperlink ref="B1231" r:id="rId515" display="https://gmatclub.com/forum/were-empty-space-nothing-real-then-any-two-atoms-located-in-this-not-338809.html" xr:uid="{6F3FF4BE-955F-49A3-BF9A-21FFC6078021}"/>
    <hyperlink ref="B345" r:id="rId516" display="https://gmatclub.com/forum/the-private-lending-sector-has-8-billion-in-student-339030.html" xr:uid="{EC452AD0-29C8-4254-8446-2240C77B5C75}"/>
    <hyperlink ref="B1232" r:id="rId517" display="https://gmatclub.com/forum/rather-than-waiting-to-die-oregon-s-right-to-die-339029.html" xr:uid="{D7273742-4C60-4297-A595-60785EA846C7}"/>
    <hyperlink ref="B346" r:id="rId518" display="https://gmatclub.com/forum/when-margaret-thatcher-won-the-british-general-election-in-1979-she-339037.html" xr:uid="{31623C06-0E70-43FE-B52B-C62532BA51B2}"/>
    <hyperlink ref="B1233" r:id="rId519" display="https://gmatclub.com/forum/according-to-recently-published-federal-aviation-statistics-twin-engi-339036.html" xr:uid="{25AB1BAC-2692-43CF-B915-089273016A70}"/>
    <hyperlink ref="B347" r:id="rId520" display="https://gmatclub.com/forum/the-hypothesis-about-the-coevolution-of-species-such-as-a-predator-an-339265.html" xr:uid="{605EDE77-2207-4C7C-BD60-937AE51DA93E}"/>
    <hyperlink ref="B1234" r:id="rId521" display="https://gmatclub.com/forum/china-s-population-control-methods-which-included-a-one-child-policy-339266.html" xr:uid="{FCD854F2-82E7-4EBB-87E4-8ED01D4DC414}"/>
    <hyperlink ref="B348" r:id="rId522" display="https://gmatclub.com/forum/with-the-cold-war-against-the-soviet-union-long-over-and-our-nation-s-339270.html" xr:uid="{7869E3C1-8A99-4BE1-8AA0-74877A05D199}"/>
    <hyperlink ref="B1235" r:id="rId523" display="https://gmatclub.com/forum/many-literary-critics-consider-james-joyce-s-ulysses-1922-a-novel-339269.html" xr:uid="{0CDA3D51-3EC5-42FF-AC31-909667D0C0E6}"/>
    <hyperlink ref="B349" r:id="rId524" display="https://gmatclub.com/forum/however-ten-european-nations-have-approved-the-installation-of-cobbles-339330.html" xr:uid="{7AE369E0-54CC-446D-8737-CC83C82694ED}"/>
    <hyperlink ref="B1236" r:id="rId525" display="https://gmatclub.com/forum/a-new-study-found-that-the-representation-of-global-migrants-on-a-worl-339331.html" xr:uid="{45959E06-85AE-4D44-862F-71DBDE7A6781}"/>
    <hyperlink ref="B350" r:id="rId526" display="https://gmatclub.com/forum/according-to-newtonian-physics-the-greater-the-distance-between-two-339382.html" xr:uid="{3B54E439-8F4E-4884-B123-396D275C2446}"/>
    <hyperlink ref="B1237" r:id="rId527" display="https://gmatclub.com/forum/a-court-reporter-can-have-trouble-if-a-witness-speaks-too-quickly-duri-339383.html" xr:uid="{C66441F6-25AE-4F26-B8AA-8918C3863AC7}"/>
    <hyperlink ref="B351" r:id="rId528" display="https://gmatclub.com/forum/moule-s-review-served-as-a-welcome-encouragement-to-the-author-339627.html" xr:uid="{E1E80FE1-C65B-4862-AD42-AD5DEFE40B66}"/>
    <hyperlink ref="B1238" r:id="rId529" display="https://gmatclub.com/forum/in-addition-to-the-great-benefits-humankind-has-enjoyed-since-the-disc-339628.html" xr:uid="{18EDAB06-59BE-466C-A129-7C63492B198E}"/>
    <hyperlink ref="B352" r:id="rId530" display="https://gmatclub.com/forum/the-need-to-foster-allegiances-between-all-the-states-was-recognized-339635.html" xr:uid="{AC709C01-E991-4D15-BEAE-3FF3DBFD1983}"/>
    <hyperlink ref="B1239" r:id="rId531" display="https://gmatclub.com/forum/with-laser-technology-vision-problems-skin-disorders-and-even-many-339634.html" xr:uid="{2D3B62D8-12E1-4CC1-81C5-A71399EAD513}"/>
    <hyperlink ref="B353" r:id="rId532" display="https://gmatclub.com/forum/some-consumers-who-wish-to-support-sustainable-agriculture-will-only-b-339796.html" xr:uid="{1EC97557-2DBA-4297-A8C2-797009371007}"/>
    <hyperlink ref="B1240" r:id="rId533" display="https://gmatclub.com/forum/by-day-hippos-enjoy-bathing-in-water-to-cool-themselves-down-which-339797.html" xr:uid="{85B30DB1-BDCC-4095-B07A-25934ADC8561}"/>
    <hyperlink ref="B354" r:id="rId534" display="https://gmatclub.com/forum/in-the-future-any-justification-for-our-government-s-military-interve-339802.html" xr:uid="{25081A0D-BE98-4F43-B884-A38A87CFE1EF}"/>
    <hyperlink ref="B1241" r:id="rId535" display="https://gmatclub.com/forum/there-is-the-gene-that-causes-hemophilia-which-if-paired-with-a-healt-339801.html" xr:uid="{A99800ED-C832-44D0-AD62-202402048962}"/>
    <hyperlink ref="B355" r:id="rId536" display="https://gmatclub.com/forum/employers-often-obtain-arrest-records-of-applicants-for-employment-fro-339868.html" xr:uid="{2132BE0D-B14D-4C41-B8AD-7555DA02BA4E}"/>
    <hyperlink ref="B1242" r:id="rId537" display="https://gmatclub.com/forum/it-is-thought-that-if-cats-were-allowed-to-breed-indiscriminately-mor-339869.html" xr:uid="{0964BDE1-0FA0-46C7-8B46-7259B74393DE}"/>
    <hyperlink ref="B356" r:id="rId538" display="https://gmatclub.com/forum/upon-appearing-first-as-a-tiny-speck-in-the-night-sky-some-comets-eve-339924.html" xr:uid="{6F708CB1-28AF-4F64-81C7-BD5DBF910D15}"/>
    <hyperlink ref="B1243" r:id="rId539" display="https://gmatclub.com/forum/contrary-to-popular-myth-promulgated-partly-by-greek-classics-and-part-339923.html" xr:uid="{32EA821E-FD64-4E72-856F-A27E8A0E0813}"/>
    <hyperlink ref="B357" r:id="rId540" display="https://gmatclub.com/forum/if-a-law-had-been-passed-demanding-that-hunters-will-be-punished-340085.html" xr:uid="{28F0F08C-43B2-474A-8904-EF9B427CE175}"/>
    <hyperlink ref="B1244" r:id="rId541" display="https://gmatclub.com/forum/if-texas-were-a-country-it-would-have-had-the-highest-incarceration-340086.html" xr:uid="{78787B4C-B54B-4616-ABF6-8F18A923E165}"/>
    <hyperlink ref="B358" r:id="rId542" display="https://gmatclub.com/forum/improved-sonar-technology-together-with-less-stringent-quotas-accoun-340097.html" xr:uid="{A9E10232-DAA6-497E-B228-FD43E97D2A43}"/>
    <hyperlink ref="B1245" r:id="rId543" display="https://gmatclub.com/forum/with-crude-oil-production-peaking-the-corporate-suppliers-of-energy-340098.html" xr:uid="{70C96EA8-3B3C-438B-9CA7-5596BEC0ADAA}"/>
    <hyperlink ref="B359" r:id="rId544" display="https://gmatclub.com/forum/an-entrepreneur-seeking-a-loan-from-a-financial-institution-will-find-340316.html" xr:uid="{F7E9804B-B3CE-49DF-98CB-3E7C09D02E3F}"/>
    <hyperlink ref="B1246" r:id="rId545" display="https://gmatclub.com/forum/the-mountain-climber-s-decision-to-abandon-his-friend-on-the-slope-340317.html" xr:uid="{54DE6618-24D3-44CB-8C80-C81843D74225}"/>
    <hyperlink ref="B360" r:id="rId546" display="https://gmatclub.com/forum/the-port-cities-of-england-in-the-19th-century-saw-a-renaissance-of-sh-340324.html" xr:uid="{262CA5A0-89FB-424E-9F93-40720246473D}"/>
    <hyperlink ref="B1247" r:id="rId547" display="https://gmatclub.com/forum/the-standard-lamp-is-becoming-outmoded-and-so-too-is-the-incandescent-340323.html" xr:uid="{793C34E6-3FBC-4E3A-B743-C63CCC482DAE}"/>
    <hyperlink ref="B361" r:id="rId548" display="https://gmatclub.com/forum/the-reason-that-iron-fertilization-of-the-earth-s-oceans-has-not-been-340496.html" xr:uid="{3784ECF7-048D-4C5E-BF93-48D0346FF506}"/>
    <hyperlink ref="B1248" r:id="rId549" display="https://gmatclub.com/forum/the-best-strategy-for-preventing-hip-fractures-among-residents-of-340497.html" xr:uid="{6F6F2F02-0F06-4669-9C3B-3BB5B5B674AA}"/>
    <hyperlink ref="B362" r:id="rId550" display="https://gmatclub.com/forum/successful-business-leaders-not-only-anticipate-potential-problems-and-340535.html" xr:uid="{370BAF1C-CBF5-436F-B69E-1833527BAC30}"/>
    <hyperlink ref="B1249" r:id="rId551" display="https://gmatclub.com/forum/a-contribution-to-a-favorite-charity-being-sent-instead-of-flowers-whe-340534.html" xr:uid="{E9A5B364-FD42-431C-91A9-F5F1EFFDD118}"/>
    <hyperlink ref="B367" r:id="rId552" display="https://gmatclub.com/forum/the-newly-established-international-criminal-court-brought-charges-aga-335577.html" xr:uid="{8A23370E-ACD4-425D-98BD-9811CAFDC2EB}"/>
    <hyperlink ref="B1254" r:id="rId553" display="https://gmatclub.com/forum/a-judge-in-new-york-recently-ruled-that-the-613-victims-of-one-of-the-335576.html" xr:uid="{8F97FC4D-22B5-4971-84E9-C5910A0D15E7}"/>
    <hyperlink ref="B368" r:id="rId554" display="https://gmatclub.com/forum/inhabiting-savannas-grasslands-or-open-woodlands-giraffes-are-the-335569.html" xr:uid="{7F04A21C-74A2-4116-A2E6-61CF35F03D5C}"/>
    <hyperlink ref="B1255" r:id="rId555" display="https://gmatclub.com/forum/characterizing-the-various-eras-of-the-comic-book-industry-is-quite-a-335568.html" xr:uid="{2588F35C-3D31-4B9A-A0A3-48C8D2D6099E}"/>
    <hyperlink ref="B369" r:id="rId556" display="https://gmatclub.com/forum/yellow-saddle-goatfish-in-the-red-sea-have-the-capability-to-hunt-in-g-335686.html" xr:uid="{35FC2307-E9B5-421E-B920-C1148D3423F2}"/>
    <hyperlink ref="B1256" r:id="rId557" display="https://gmatclub.com/forum/the-success-of-sailboat-racing-as-a-television-sport-largely-depends-o-335687.html" xr:uid="{61783EBD-6623-490F-9E75-35D34A4A9E76}"/>
    <hyperlink ref="B370" r:id="rId558" display="https://gmatclub.com/forum/three-days-ago-john-s-boss-asked-him-to-prepare-a-quarterly-report-335750.html" xr:uid="{8CED1C68-1E85-4272-A250-F00A4434BFA0}"/>
    <hyperlink ref="B1257" r:id="rId559" display="https://gmatclub.com/forum/a-light-meter-can-measure-in-an-accurate-way-the-amount-of-light-in-a-335751.html" xr:uid="{FD45868B-0EED-4D9D-8960-AADBB6CAFCC6}"/>
    <hyperlink ref="B371" r:id="rId560" display="https://gmatclub.com/forum/the-happy-planet-index-which-ranks-151-countries-considers-data-like-335955.html" xr:uid="{EF9C60F2-D3CE-4C71-9ACD-A57E780269B8}"/>
    <hyperlink ref="B1258" r:id="rId561" display="https://gmatclub.com/forum/scientists-have-observed-large-cracks-that-go-on-for-miles-in-gigantic-335956.html" xr:uid="{9E358C0B-16C7-4860-8EA9-879D28D968FE}"/>
    <hyperlink ref="B372" r:id="rId562" display="https://gmatclub.com/forum/the-judges-were-swift-in-deciding-whether-or-not-to-disqualify-the-swi-335960.html" xr:uid="{F01964D4-1E81-4D16-8931-1E2AAA30E11E}"/>
    <hyperlink ref="B1259" r:id="rId563" display="https://gmatclub.com/forum/the-word-monster-originates-from-the-ancient-latin-word-monstrum-but-335959.html" xr:uid="{C9B734BF-D0BB-4457-987A-1FCB02AD0028}"/>
    <hyperlink ref="B373" r:id="rId564" display="https://gmatclub.com/forum/hans-krasa-had-only-begun-to-emerge-as-a-celebrated-composer-having-w-336152.html" xr:uid="{E20BA6C1-C1EF-4558-93FF-CCA284A73EE5}"/>
    <hyperlink ref="B1260" r:id="rId565" display="https://gmatclub.com/forum/british-scientists-are-working-on-preserving-the-world-s-most-threaten-336153.html" xr:uid="{47DA9EC2-839E-41C3-B5CC-083A7E0718C0}"/>
    <hyperlink ref="B374" r:id="rId566" display="https://gmatclub.com/forum/while-brussels-has-smashed-all-western-european-tourism-revenue-record-336161.html" xr:uid="{B82F4A52-5675-48E3-B5B3-9C258FD8C5F5}"/>
    <hyperlink ref="B1261" r:id="rId567" display="https://gmatclub.com/forum/registered-brokerage-firms-have-been-required-to-record-details-of-all-336160.html" xr:uid="{D024D1CB-D520-4AEC-BF3C-DC7985024F0C}"/>
    <hyperlink ref="B375" r:id="rId568" display="https://gmatclub.com/forum/in-an-uncertain-economy-the-manufacturing-sector-which-includes-ever-336313.html" xr:uid="{EC7B41B6-5EBE-4B9D-BE78-3305BF1926CC}"/>
    <hyperlink ref="B1262" r:id="rId569" display="https://gmatclub.com/forum/with-initial-deployment-scheduled-in-the-san-joaquin-and-sacramento-va-336314.html" xr:uid="{A118231C-B223-42E8-B864-F0A6B31CE204}"/>
    <hyperlink ref="B376" r:id="rId570" display="https://gmatclub.com/forum/although-not-quite-as-liquid-an-investment-as-a-money-market-account-336376.html" xr:uid="{24EB2F90-A072-4707-8CFD-8C87FF67D862}"/>
    <hyperlink ref="B1263" r:id="rId571" display="https://gmatclub.com/forum/written-in-1961-joseph-heller-scored-a-literary-hit-with-his-comedic-336375.html" xr:uid="{B41008DF-F7CE-457A-BD5B-EF4FEE1B4A67}"/>
    <hyperlink ref="B377" r:id="rId572" display="https://gmatclub.com/forum/fossil-discoveries-suggest-that-an-extinct-river-turtle-survived-the-m-336590.html" xr:uid="{E6519873-FEE8-421B-856C-B3C2543EE1E6}"/>
    <hyperlink ref="B1264" r:id="rId573" display="https://gmatclub.com/forum/new-workforce-trends-suggest-that-a-large-number-of-working-wives-336589.html" xr:uid="{62746B53-4F30-496D-91BF-740970F3637B}"/>
    <hyperlink ref="B378" r:id="rId574" display="https://gmatclub.com/forum/doctors-sometimes-have-difficulty-diagnosing-viral-pneumonia-because-336598.html" xr:uid="{4105B46D-8959-4572-9FA2-BA843FE98C77}"/>
    <hyperlink ref="B1265" r:id="rId575" display="https://gmatclub.com/forum/in-a-recent-survey-the-gallup-poll-discovered-that-the-average-americ-336597.html" xr:uid="{95C87CE0-25D2-480A-AF72-EC6A9B5C603A}"/>
    <hyperlink ref="B379" r:id="rId576" display="https://gmatclub.com/forum/figures-from-2011-indicate-that-a-number-of-unemployed-american-citize-336754.html" xr:uid="{90538F2D-605B-4442-B606-F5BDAA2251EC}"/>
    <hyperlink ref="B1266" r:id="rId577" display="https://gmatclub.com/forum/some-economic-experts-argue-that-if-government-would-not-have-interven-336755.html" xr:uid="{ADCDABF4-1766-4AC3-8C42-95DC3BB7A88B}"/>
    <hyperlink ref="B380" r:id="rId578" display="https://gmatclub.com/forum/many-political-insiders-now-believe-that-the-dissension-in-congress-ov-336764.html" xr:uid="{16E5A98B-4091-44EA-A2CB-02CE1BC91460}"/>
    <hyperlink ref="B1267" r:id="rId579" display="https://gmatclub.com/forum/a-doctor-at-the-amsterdam-clinic-maintains-that-if-children-eat-a-diet-336763.html" xr:uid="{BDAA0C5F-3546-4F5C-8BE9-605AE719BA6B}"/>
    <hyperlink ref="B381" r:id="rId580" display="https://gmatclub.com/forum/surveys-indicate-that-feelings-of-happiness-and-satisfaction-are-relat-336981.html" xr:uid="{3465CAE1-DD7F-417C-8975-B948CB977007}"/>
    <hyperlink ref="B1268" r:id="rId581" display="https://gmatclub.com/forum/latin-america-has-no-single-dominant-spanish-dialect-the-range-of-spa-336982.html" xr:uid="{63175622-2E81-4934-953E-39586BB1E9ED}"/>
    <hyperlink ref="B382" r:id="rId582" display="https://gmatclub.com/forum/of-the-many-decisions-facing-the-energy-commission-as-it-meets-to-deci-337029.html" xr:uid="{20241A09-1C57-4A76-9896-BEF7948440B4}"/>
    <hyperlink ref="B1269" r:id="rId583" display="https://gmatclub.com/forum/the-administration-of-a-small-daily-dose-of-aspirin-has-not-only-been-337028.html" xr:uid="{013C1873-B5AD-4D5D-9194-2CE202568C1C}"/>
    <hyperlink ref="B383" r:id="rId584" display="https://gmatclub.com/forum/in-the-eighteenth-century-william-shakespeare-was-regarded-as-one-of-337241.html" xr:uid="{C7708305-DE4E-4513-8280-C37D9FAC173D}"/>
    <hyperlink ref="B1270" r:id="rId585" display="https://gmatclub.com/forum/a-series-of-troubling-reports-released-by-some-of-the-top-environmenta-337242.html" xr:uid="{A3F871BD-4D19-4857-AB57-9E9CF5B239A9}"/>
    <hyperlink ref="B384" r:id="rId586" display="https://gmatclub.com/forum/the-internal-revenue-service-has-directed-that-taxpayers-who-generate-337247.html" xr:uid="{57637E10-F731-4E9E-A409-DED2658C7037}"/>
    <hyperlink ref="B1271" r:id="rId587" display="https://gmatclub.com/forum/the-foresight-that-was-evident-in-the-court-s-selection-of-an-independ-337246.html" xr:uid="{09A47A7B-0028-4256-8C05-130141940044}"/>
    <hyperlink ref="B385" r:id="rId588" display="https://gmatclub.com/forum/the-famous-rivalry-of-coke-and-pepsi-may-never-have-been-if-coca-cola-337392.html" xr:uid="{F9639C9E-B6F7-4FA8-976C-7B6FD6355497}"/>
    <hyperlink ref="B1272" r:id="rId589" display="https://gmatclub.com/forum/the-belief-that-whales-were-terrestrial-mammals-that-transitioned-into-337393.html" xr:uid="{C4735624-7324-4007-9F43-E5C5719856C5}"/>
    <hyperlink ref="B386" r:id="rId590" display="https://gmatclub.com/forum/when-automatic-teller-machines-were-first-installed-in-the-1980s-bank-337398.html" xr:uid="{FED128F9-5C94-40E9-AD79-6C992B2CB847}"/>
    <hyperlink ref="B1273" r:id="rId591" display="https://gmatclub.com/forum/the-machine-press-union-and-company-management-were-not-able-to-commun-337399.html" xr:uid="{247799D3-BB9B-4FCB-8409-14BCBE273102}"/>
    <hyperlink ref="B387" r:id="rId592" display="https://gmatclub.com/forum/in-an-effort-to-understand-climate-change-and-rising-sea-levels-scien-337481.html" xr:uid="{9E7CA727-7A24-4A24-9E2B-C6C93AB0F304}"/>
    <hyperlink ref="B1274" r:id="rId593" display="https://gmatclub.com/forum/certain-flea-control-methods-can-become-ineffective-if-used-repeatedly-337480.html" xr:uid="{98FA0ED3-E0BA-49EB-8DBA-95BA97E6AC23}"/>
    <hyperlink ref="B388" r:id="rId594" display="https://gmatclub.com/forum/as-its-reputation-for-making-acquisitions-of-important-masterpieces-ha-337511.html" xr:uid="{6B97D883-E4F8-4C55-B26F-9D2D70E6A257}"/>
    <hyperlink ref="B1275" r:id="rId595" display="https://gmatclub.com/forum/over-the-past-few-decades-despite-periodic-attempts-to-reign-in-spend-337512.html" xr:uid="{257A4130-EE3C-428F-BE0D-9ABDE505D7B0}"/>
    <hyperlink ref="B389" r:id="rId596" display="https://gmatclub.com/forum/efforts-to-stabilize-the-political-and-social-climate-of-colombia-have-337775.html" xr:uid="{23465616-AE14-4EA0-B2A7-FAD3C5FFDB23}"/>
    <hyperlink ref="B1276" r:id="rId597" display="https://gmatclub.com/forum/since-its-opening-in-1869-the-suez-canal-has-made-transportation-by-w-337776.html" xr:uid="{36DF5C20-5DA7-4027-A3A1-E42C298B45BD}"/>
    <hyperlink ref="B390" r:id="rId598" display="https://gmatclub.com/forum/raising-a-child-alone-and-holding-down-a-full-time-job-require-good-or-337781.html" xr:uid="{21E21661-EC37-4D29-A53D-4C3C14468BA0}"/>
    <hyperlink ref="B1277" r:id="rId599" display="https://gmatclub.com/forum/j-s-bach-s-the-musical-offering-long-considered-one-of-his-minor-wo-337782.html" xr:uid="{BB1799D6-C9E9-48F1-94B1-1FCCCC28F71D}"/>
    <hyperlink ref="B391" r:id="rId600" display="https://gmatclub.com/forum/it-is-possible-that-more-than-half-of-the-babies-in-the-wealthiest-337987.html" xr:uid="{17ED83C9-E908-4A4C-B961-F2C5C568719A}"/>
    <hyperlink ref="B1278" r:id="rId601" display="https://gmatclub.com/forum/in-order-to-transfer-media-across-a-home-from-a-computer-to-a-televisi-337988.html" xr:uid="{DBDADABE-B90E-40FA-93AF-DFDECECD03D8}"/>
    <hyperlink ref="B392" r:id="rId602" display="https://gmatclub.com/forum/to-ensure-the-integrity-of-fossil-evidence-found-at-climatically-unsta-337993.html" xr:uid="{E250C19D-7D54-4F05-8F2E-F0CEF6DED8B6}"/>
    <hyperlink ref="B1279" r:id="rId603" display="https://gmatclub.com/forum/although-residents-of-the-northcentral-region-of-the-united-states-are-337992.html" xr:uid="{9117A757-7D65-49B2-971D-310B4CEDB00D}"/>
    <hyperlink ref="B393" r:id="rId604" display="https://gmatclub.com/forum/oscar-arias-who-won-the-nobel-peace-prize-for-these-efforts-in-338157.html" xr:uid="{41D8A709-42ED-4847-AD83-334E9E8A7895}"/>
    <hyperlink ref="B1280" r:id="rId605" display="https://gmatclub.com/forum/during-the-bus-boycott-by-the-african-american-community-in-1955-cont-338158.html" xr:uid="{141BD96F-61D0-4AF7-A1F1-ACD616D88486}"/>
    <hyperlink ref="B399" r:id="rId606" display="https://gmatclub.com/forum/the-burning-of-fossil-fuels-and-of-tropical-forests-releases-so-much-c-332988.html" xr:uid="{69DFAC28-0213-4CC3-9280-6DE08D0A614D}"/>
    <hyperlink ref="B1286" r:id="rId607" display="https://gmatclub.com/forum/before-the-army-general-order-ending-segregation-in-army-facilities-wa-332989.html" xr:uid="{71ED62A7-6929-41B2-A10D-0731D0EDEC25}"/>
    <hyperlink ref="B400" r:id="rId608" display="https://gmatclub.com/forum/jane-is-not-only-highly-intelligent-but-also-charming-not-only-highly-332992.html" xr:uid="{D9BFB43B-05E2-4612-B2C9-4DB3DA489013}"/>
    <hyperlink ref="B1287" r:id="rId609" display="https://gmatclub.com/forum/running-for-the-bus-jane-s-purse-fell-in-the-mud-running-for-the-bus-332993.html" xr:uid="{5B811E8F-64B3-4AB9-8FBE-A524B5EBC597}"/>
    <hyperlink ref="B401" r:id="rId610" display="https://gmatclub.com/forum/it-is-widely-believed-in-the-papermaking-industry-that-unless-mills-ru-333198.html" xr:uid="{93A9E929-95EB-460F-9C7C-8B43DC375D29}"/>
    <hyperlink ref="B1288" r:id="rId611" display="https://gmatclub.com/forum/publishing-in-1829-the-evils-of-slavery-were-publicly-condemned-by-ge-333199.html" xr:uid="{746CC63D-6E6C-4065-945C-FA43CF565DEC}"/>
    <hyperlink ref="B402" r:id="rId612" display="https://gmatclub.com/forum/smoking-as-well-as-obesity-are-leading-risk-factors-for-heart-attack-333186.html" xr:uid="{1949BC30-2FB4-45E4-B44E-ECA06988AAC1}"/>
    <hyperlink ref="B1289" r:id="rId613" display="https://gmatclub.com/forum/sensing-vibrations-on-the-ground-s-surface-a-more-concealed-and-secur-333187.html" xr:uid="{26D79874-4DAF-4817-A1FE-ED622C9C7446}"/>
    <hyperlink ref="B403" r:id="rId614" display="https://gmatclub.com/forum/there-has-been-a-change-in-how-men-think-of-land-a-change-from-thinki-333310.html" xr:uid="{2517956E-5966-4F4B-90C9-34584AB38DE1}"/>
    <hyperlink ref="B1290" r:id="rId615" display="https://gmatclub.com/forum/the-new-immigrants-are-facing-the-pull-of-two-cultures-those-of-their-333311.html" xr:uid="{77F39DFB-D971-4FBC-A19B-BC4D64B6004F}"/>
    <hyperlink ref="B404" r:id="rId616" display="https://gmatclub.com/forum/most-indoor-plants-should-be-watered-four-or-more-than-four-times-a-mo-333372.html" xr:uid="{A0FF37EB-E05D-4F33-A440-2C5A96776BD3}"/>
    <hyperlink ref="B1291" r:id="rId617" display="https://gmatclub.com/forum/if-teachers-often-feeling-unappreciated-and-unmotivated-is-paid-high-333371.html" xr:uid="{BA4CA22A-6870-4E58-8758-856F50B069DF}"/>
    <hyperlink ref="B405" r:id="rId618" display="https://gmatclub.com/forum/the-three-plays-in-preston-jones-s-a-texas-trilogy-are-completely-in-333584.html" xr:uid="{7084EAA0-F1F2-4898-9664-E8E18A4D54EB}"/>
    <hyperlink ref="B1292" r:id="rId619" display="https://gmatclub.com/forum/a-poem-by-mallarm-which-was-begun-in-1865-the-final-version-of-which-333585.html" xr:uid="{8B786D08-A00C-4AB8-A95B-821E8ED3D775}"/>
    <hyperlink ref="B406" r:id="rId620" display="https://gmatclub.com/forum/experts-recommend-that-one-visit-one-s-dentist-two-times-a-year-or-whe-333587.html" xr:uid="{F025AE14-97D3-4C70-BE97-F75B9A193A6C}"/>
    <hyperlink ref="B1293" r:id="rId621" display="https://gmatclub.com/forum/in-1983-dr-luc-montagnier-and-colleagues-of-la-pitie-salpetriere-hos-333586.html" xr:uid="{846E95B6-83F1-454A-9391-890BB1F14C40}"/>
    <hyperlink ref="B407" r:id="rId622" display="https://gmatclub.com/forum/tecumseh-urged-all-native-american-tribes-even-former-enemies-to-re-333748.html" xr:uid="{D1952343-C3C9-4FF0-BD77-1384F71A79BF}"/>
    <hyperlink ref="B1294" r:id="rId623" display="https://gmatclub.com/forum/maesanin-the-active-ingredient-in-an-herbal-tea-used-by-east-africans-333749.html" xr:uid="{0B6EFE10-5ACC-42CA-B9CA-09CCBE70D0A9}"/>
    <hyperlink ref="B408" r:id="rId624" display="https://gmatclub.com/forum/a-leading-tourism-agency-has-reported-that-last-year-tourists-preferre-333757.html" xr:uid="{3A4BC86D-2424-447C-BFFF-F4D5E4249FA6}"/>
    <hyperlink ref="B1295" r:id="rId625" display="https://gmatclub.com/forum/the-explosion-was-accidental-and-because-of-its-sheer-strength-it-le-333758.html" xr:uid="{61951957-CD04-4E68-93EC-9C4266D2F4CC}"/>
    <hyperlink ref="B409" r:id="rId626" display="https://gmatclub.com/forum/students-generally-feel-that-the-atmosphere-both-inside-and-outside-th-333876.html" xr:uid="{3BCD0448-3717-4296-9718-420DD1B52374}"/>
    <hyperlink ref="B1296" r:id="rId627" display="https://gmatclub.com/forum/an-interior-decorator-who-specializes-in-color-claims-from-a-one-hour-333877.html" xr:uid="{7D5B3A3D-D037-4F7A-A779-07D8F077B00B}"/>
    <hyperlink ref="B410" r:id="rId628" display="https://gmatclub.com/forum/the-reporter-said-disappointedly-that-the-spokesmen-refuses-to-answer-333947.html" xr:uid="{639B1189-CC65-4075-B902-D799BFAC8873}"/>
    <hyperlink ref="B1297" r:id="rId629" display="https://gmatclub.com/forum/starting-off-in-a-small-studio-the-firm-reactive-media-formed-a-contr-333948.html" xr:uid="{4BDECF3D-BFAB-4594-B53E-1BC2F0741561}"/>
    <hyperlink ref="B411" r:id="rId630" display="https://gmatclub.com/forum/after-exeter-recycling-reported-dismal-earnings-for-the-fifth-straight-334150.html" xr:uid="{B7490D6A-30A0-4413-B804-AB17A43B9735}"/>
    <hyperlink ref="B1298" r:id="rId631" display="https://gmatclub.com/forum/researchers-at-thinksoft-say-they-will-be-able-to-make-computers-that-334151.html" xr:uid="{0E463450-89F4-4E5E-B1DA-E454156D821F}"/>
    <hyperlink ref="B412" r:id="rId632" display="https://gmatclub.com/forum/most-commercial-radio-stations-broadcast-an-hourly-news-and-weather-re-334153.html" xr:uid="{2D0EEC39-AA39-4CF8-A645-219EDDA25341}"/>
    <hyperlink ref="B1299" r:id="rId633" display="https://gmatclub.com/forum/jane-works-for-a-company-which-is-big-whereas-john-works-for-a-company-334152.html" xr:uid="{D552E32E-EC86-4A62-8974-C4252EA636A4}"/>
    <hyperlink ref="B413" r:id="rId634" display="https://gmatclub.com/forum/the-development-of-increasingly-accurate-representations-of-the-visual-334304.html" xr:uid="{6B20B9EE-BC00-4A7B-998F-1CC962140AAB}"/>
    <hyperlink ref="B1300" r:id="rId635" display="https://gmatclub.com/forum/in-the-nazca-region-of-peru-an-area-famous-for-the-nazca-lines-enorm-334305.html" xr:uid="{8F65441B-FD6C-42F5-8FA1-698B0018210C}"/>
    <hyperlink ref="B414" r:id="rId636" display="https://gmatclub.com/forum/heart-disease-cancer-and-stroke-is-the-leading-cause-of-death-in-the-334308.html" xr:uid="{9ECB9C7F-E82F-4D83-9426-CC40ED690D0E}"/>
    <hyperlink ref="B1301" r:id="rId637" display="https://gmatclub.com/forum/j-k-rowling-in-her-harry-potter-books-frequently-and-cleverly-usin-334307.html" xr:uid="{AFD44D90-7A48-4ACD-81FC-E64EB46C047D}"/>
    <hyperlink ref="B415" r:id="rId638" display="https://gmatclub.com/forum/when-his-wife-committed-suicide-shelley-was-denied-custody-of-his-chi-334388.html" xr:uid="{BA011E8D-E406-4913-8C22-88836B1F0371}"/>
    <hyperlink ref="B1302" r:id="rId639" display="https://gmatclub.com/forum/unlike-the-law-protecting-endangered-animals-the-fish-and-wildlife-se-334389.html" xr:uid="{455A35AF-DACF-4EE3-925A-D05F04FD29A0}"/>
    <hyperlink ref="B416" r:id="rId640" display="https://gmatclub.com/forum/the-application-of-discrete-paintbrush-strokes-of-unmixed-primary-colo-334434.html" xr:uid="{FF3CA9FF-8520-4252-A6C8-FE40753F8595}"/>
    <hyperlink ref="B1303" r:id="rId641" display="https://gmatclub.com/forum/although-jane-s-charm-and-beauty-draws-people-to-her-she-is-somewhat-334433.html" xr:uid="{71193236-2069-4C28-94FE-B8202A36C976}"/>
    <hyperlink ref="B417" r:id="rId642" display="https://gmatclub.com/forum/the-manufacturing-company-has-created-an-advisory-board-to-oversee-the-334671.html" xr:uid="{4DE974F7-B649-4869-9E7F-B958161CAC9B}"/>
    <hyperlink ref="B1304" r:id="rId643" display="https://gmatclub.com/forum/passed-in-1943-in-order-to-make-housing-affordable-for-middle-class-re-334672.html" xr:uid="{75A0D027-3E9B-4398-B493-F5ED2DC8C3C4}"/>
    <hyperlink ref="B418" r:id="rId644" display="https://gmatclub.com/forum/cherrapunji-an-indian-town-situated-on-the-eastern-himalaya-s-souther-334674.html" xr:uid="{768AD77F-32F9-4A34-8EA0-FF2D27383781}"/>
    <hyperlink ref="B1305" r:id="rId645" display="https://gmatclub.com/forum/although-mathematical-physics-are-not-the-same-as-physical-mathematics-334675.html" xr:uid="{247EADFB-BAD9-4C85-820F-8C910B9E2B7C}"/>
    <hyperlink ref="B419" r:id="rId646" display="https://gmatclub.com/forum/hand-ale-pumps-may-slightly-improve-the-flavor-of-ale-over-gas-powered-334876.html" xr:uid="{D3DCC952-5DED-4A19-A2F4-A35012A105C0}"/>
    <hyperlink ref="B1306" r:id="rId647" display="https://gmatclub.com/forum/with-only-one-percent-of-the-world-s-population-the-english-people-334877.html" xr:uid="{2A9D131D-443F-4EBD-BA08-706E6A019E28}"/>
    <hyperlink ref="B420" r:id="rId648" display="https://gmatclub.com/forum/piled-up-in-the-sink-john-began-washing-the-dishes-334885.html" xr:uid="{445ED7E9-1B88-46AD-96F5-26F0F68BF2E6}"/>
    <hyperlink ref="B1307" r:id="rId649" display="https://gmatclub.com/forum/most-small-companies-in-developing-countries-have-little-money-and-emp-334884.html" xr:uid="{4B3C4FE2-9D38-4984-AFD7-986FE82DA115}"/>
    <hyperlink ref="B421" r:id="rId650" display="https://gmatclub.com/forum/investors-in-the-project-one-who-is-russian-will-take-part-in-more-t-335030.html" xr:uid="{4E886AF5-E66F-44DE-91BA-84F2E8054FCC}"/>
    <hyperlink ref="B1308" r:id="rId651" display="https://gmatclub.com/forum/when-we-look-at-the-star-alpha-centauri-we-see-it-as-it-was-a-little-335031.html" xr:uid="{FF911B53-BDF2-4993-8A5E-55F61AD6F643}"/>
    <hyperlink ref="B422" r:id="rId652" display="https://gmatclub.com/forum/john-is-studying-theater-and-if-his-self-confidence-improves-it-gave-335080.html" xr:uid="{8B404CB3-F616-4A4F-A95F-FA01B2AF519C}"/>
    <hyperlink ref="B1309" r:id="rId653" display="https://gmatclub.com/forum/far-fewer-women-lost-their-lives-because-of-illegal-abortions-after-dr-335081.html" xr:uid="{05424772-5AC6-4A0C-BB99-4527BB27BBAF}"/>
    <hyperlink ref="B423" r:id="rId654" display="https://gmatclub.com/forum/experts-have-differences-over-how-tarantulas-make-silk-come-out-of-the-335283.html" xr:uid="{A124733D-6FE8-4632-9C2D-E664E6D7CD09}"/>
    <hyperlink ref="B1310" r:id="rId655" display="https://gmatclub.com/forum/enthusiastic-about-the-upcoming-reception-lunch-approaching-mrs-brow-335284.html" xr:uid="{95914697-C403-403C-9B2C-D7440918FA85}"/>
    <hyperlink ref="B424" r:id="rId656" display="https://gmatclub.com/forum/dr-joel-fuhrman-is-one-of-the-leading-nutritionists-who-recommend-tha-335274.html" xr:uid="{040CFC0A-78A0-48AF-836A-5D5D58CF9AD7}"/>
    <hyperlink ref="B1311" r:id="rId657" display="https://gmatclub.com/forum/the-only-way-to-detect-a-bacterial-infection-from-group-a-streptococcu-335273.html" xr:uid="{2DF4AF1F-61E3-4F25-A08A-208F2A508A3D}"/>
    <hyperlink ref="B429" r:id="rId658" display="https://gmatclub.com/forum/the-security-systems-of-small-companies-can-often-be-hacked-easier-tha-330723.html" xr:uid="{BC98AE94-B10A-49EE-A188-F9B637E87CE8}"/>
    <hyperlink ref="B1316" r:id="rId659" display="https://gmatclub.com/forum/clinical-trials-are-the-key-to-obtaining-information-about-the-safety-330724.html" xr:uid="{CDAC98B2-A452-428B-BE85-31531FA18BAB}"/>
    <hyperlink ref="B430" r:id="rId660" display="https://gmatclub.com/forum/the-most-experienced-financial-consultant-can-never-be-completely-cert-330779.html" xr:uid="{96CE7966-7D8C-4218-B32B-FB534870CC57}"/>
    <hyperlink ref="B1317" r:id="rId661" display="https://gmatclub.com/forum/in-2002-baseball-player-manuel-manny-ramirez-requested-that-the-son-330780.html" xr:uid="{CFFA1B58-64FA-4D6D-A8D3-F116DFC10282}"/>
    <hyperlink ref="B431" r:id="rId662" display="https://gmatclub.com/forum/what-was-as-remarkable-as-the-development-of-his-distinctive-brush-str-330909.html" xr:uid="{BAB52951-5AC5-43CC-ABFF-00338C5F3677}"/>
    <hyperlink ref="B1318" r:id="rId663" display="https://gmatclub.com/forum/with-only-seven-percent-of-the-jobs-finance-insurance-and-real-esta-330910.html" xr:uid="{ADBED747-1E8F-42E1-BB8E-1E2DB4D5E860}"/>
    <hyperlink ref="B432" r:id="rId664" display="https://gmatclub.com/forum/buying-travel-insurance-before-going-abroad-is-wise-and-doing-it-is-330899.html" xr:uid="{3B9E736E-889C-4930-ABF6-CBD73CCAFADC}"/>
    <hyperlink ref="B1319" r:id="rId665" display="https://gmatclub.com/forum/jane-often-wears-high-heels-who-is-just-five-feet-tall-330898.html" xr:uid="{0C9088C5-FADD-4D64-9C06-62602BDDFA38}"/>
    <hyperlink ref="B433" r:id="rId666" display="https://gmatclub.com/forum/paranthropus-are-a-group-of-hominids-that-existed-at-the-same-time-331028.html" xr:uid="{446DC294-0362-4086-A6B4-474D24D04D0F}"/>
    <hyperlink ref="B1320" r:id="rId667" display="https://gmatclub.com/forum/in-statistics-the-term-validity-denotes-the-extent-to-which-an-instr-331029.html" xr:uid="{77A6C239-0B74-4BC6-B656-77455C44DB3D}"/>
    <hyperlink ref="B434" r:id="rId668" display="https://gmatclub.com/forum/of-the-eleven-official-languages-in-south-africa-english-is-the-more-331043.html" xr:uid="{362A2C21-A4CA-424F-920F-27DB165807C3}"/>
    <hyperlink ref="B1321" r:id="rId669" display="https://gmatclub.com/forum/being-less-capable-of-maintaining-thermal-regulation-of-their-bodies-331042.html" xr:uid="{1CCB6D99-F82F-4B29-A9A3-ADBC0292CED0}"/>
    <hyperlink ref="B435" r:id="rId670" display="https://gmatclub.com/forum/in-the-southern-hemisphere-mild-and-rainy-winters-produce-ideal-breed-331138.html" xr:uid="{0371C769-2937-49EB-856C-7283904AA0A1}"/>
    <hyperlink ref="B1322" r:id="rId671" display="https://gmatclub.com/forum/an-initial-public-offering-ipo-or-stock-market-launch-is-a-type-of-331137.html" xr:uid="{BC7E43B4-E8DA-4339-825D-2DCCFBB68308}"/>
    <hyperlink ref="B436" r:id="rId672" display="https://gmatclub.com/forum/the-fall-of-the-berlin-wall-in-september-1989-inspired-a-period-of-opt-331208.html" xr:uid="{304C71F1-0BD5-4A0E-A138-3223BCA539C5}"/>
    <hyperlink ref="B1323" r:id="rId673" display="https://gmatclub.com/forum/kung-fu-is-an-ancient-form-of-self-defense-but-also-a-complete-belief-331207.html" xr:uid="{A8A01696-F89A-49E4-A273-2B9FB43A20AE}"/>
    <hyperlink ref="B437" r:id="rId674" display="https://gmatclub.com/forum/the-globe-s-southernmost-continent-has-not-always-been-ice-bound-the-331323.html" xr:uid="{AD88DF0E-977B-4EA5-A322-116CAD8A0EEE}"/>
    <hyperlink ref="B1324" r:id="rId675" display="https://gmatclub.com/forum/in-2013-more-than-three-times-as-many-serious-automobile-accidents-we-331322.html" xr:uid="{193ACA8B-70A0-4692-9C09-DF37736F9F47}"/>
    <hyperlink ref="B438" r:id="rId676" display="https://gmatclub.com/forum/the-reason-john-went-to-the-bank-is-because-he-wanted-to-open-an-accou-331341.html" xr:uid="{50C021D8-C39B-4A5F-8DAE-A035D98C62B8}"/>
    <hyperlink ref="B1325" r:id="rId677" display="https://gmatclub.com/forum/john-has-taken-the-gmat-two-times-331340.html" xr:uid="{B2412D22-1C0C-4686-9908-83CA69FFA443}"/>
    <hyperlink ref="B439" r:id="rId678" display="https://gmatclub.com/forum/using-a-laparoscope-ovaries-can-be-removed-without-opening-the-abdome-331469.html" xr:uid="{28C80052-C027-4C76-8CF2-D2A4835AEF3A}"/>
    <hyperlink ref="B1326" r:id="rId679" display="https://gmatclub.com/forum/prior-to-the-development-of-this-vaccine-meningitis-and-pneumonia-wer-331470.html" xr:uid="{1B9BD630-0603-434B-B3D1-28E5CA75082C}"/>
    <hyperlink ref="B440" r:id="rId680" display="https://gmatclub.com/forum/that-the-history-of-the-american-republic-is-largely-the-story-of-a-na-331510.html" xr:uid="{417C8057-CB8D-498A-8670-5AF776461437}"/>
    <hyperlink ref="B1327" r:id="rId681" display="https://gmatclub.com/forum/puzzling-elements-of-human-anatomy-and-behavior-such-as-having-small-331509.html" xr:uid="{269C2CD0-5751-4AD0-9AFB-B5B11E61E019}"/>
    <hyperlink ref="B441" r:id="rId682" display="https://gmatclub.com/forum/in-the-early-1960s-shortly-after-lasers-were-invented-robert-forward-331611.html" xr:uid="{CF9D8142-3E9B-4C93-AA58-D81CDDDD9185}"/>
    <hyperlink ref="B1328" r:id="rId683" display="https://gmatclub.com/forum/many-successful-startup-companies-have-raised-hundreds-of-millions-of-331612.html" xr:uid="{76048946-AC39-44E1-A5CB-856BF19B6D90}"/>
    <hyperlink ref="B442" r:id="rId684" display="https://gmatclub.com/forum/in-india-fuel-for-household-purposes-such-as-cooking-and-heating-is-331656.html" xr:uid="{8F3126B0-CFA3-4741-96C5-1B3B590A74A2}"/>
    <hyperlink ref="B1329" r:id="rId685" display="https://gmatclub.com/forum/if-the-current-attitude-continues-daily-life-on-earth-will-be-signifi-331657.html" xr:uid="{2DB82156-A890-4B5E-9255-58A7AF8705ED}"/>
    <hyperlink ref="B443" r:id="rId686" display="https://gmatclub.com/forum/in-the-thirties-and-forties-devotees-of-willa-cather-s-maintained-tha-331802.html" xr:uid="{9B720249-97F4-40B7-9E9F-CF5FA6F9BD66}"/>
    <hyperlink ref="B1330" r:id="rId687" display="https://gmatclub.com/forum/a-new-generation-of-online-tools-is-aiming-to-create-sophisticated-sho-331803.html" xr:uid="{4CE8FE41-61B3-45DD-A7FF-CB12EE541CC8}"/>
    <hyperlink ref="B444" r:id="rId688" display="https://gmatclub.com/forum/in-many-cases-it-can-be-far-more-effective-for-a-management-departmen-331812.html" xr:uid="{A009D0ED-BA54-4AE5-88C5-7298A2CEC7C6}"/>
    <hyperlink ref="B1331" r:id="rId689" display="https://gmatclub.com/forum/according-to-a-uk-survey-conducted-in-2008-cost-is-more-important-tha-331813.html" xr:uid="{45DF071A-8AFC-494E-8449-F5D73BF65274}"/>
    <hyperlink ref="B445" r:id="rId690" display="https://gmatclub.com/forum/undercover-police-detectives-have-observed-large-concentrations-of-gan-331976.html" xr:uid="{3C6BA174-14C3-4BDD-997A-A2EB2EA61B36}"/>
    <hyperlink ref="B1332" r:id="rId691" display="https://gmatclub.com/forum/at-a-conference-on-the-origins-of-language-the-complexity-of-tools-331977.html" xr:uid="{D2634FC8-1B34-48C4-8379-3A511859BB7C}"/>
    <hyperlink ref="B446" r:id="rId692" display="https://gmatclub.com/forum/beer-lovers-should-be-grateful-to-researchers-at-the-university-of-wes-331968.html" xr:uid="{C2070152-9867-4CC6-AE7B-48B701AA0227}"/>
    <hyperlink ref="B1333" r:id="rId693" display="https://gmatclub.com/forum/following-standard-police-protocol-the-police-officers-demanded-that-331967.html" xr:uid="{178FFB85-DE55-439E-93F4-D60481811E57}"/>
    <hyperlink ref="B447" r:id="rId694" display="https://gmatclub.com/forum/in-the-eighteenth-century-the-conservation-ethic-evolved-to-include-t-332087.html" xr:uid="{7ED53871-CAD0-43B7-B206-BE67A0F50487}"/>
    <hyperlink ref="B1334" r:id="rId695" display="https://gmatclub.com/forum/the-reason-that-the-winged-bean-can-thrive-on-poor-soil-is-because-the-332088.html" xr:uid="{71BA4452-924D-44EF-B31D-954E6D74FE6A}"/>
    <hyperlink ref="B448" r:id="rId696" display="https://gmatclub.com/forum/the-reason-that-john-decided-not-to-study-for-the-gmat-is-because-he-332172.html" xr:uid="{80BC76B8-AA09-47EF-8EF3-E80453C724AB}"/>
    <hyperlink ref="B1335" r:id="rId697" display="https://gmatclub.com/forum/amplifiers-are-used-to-significant-increase-the-volume-of-an-audio-sig-332171.html" xr:uid="{A9C7BD2C-1A01-4FBB-86C1-64DD48299815}"/>
    <hyperlink ref="B449" r:id="rId698" display="https://gmatclub.com/forum/professional-baseball-contracts-have-a-standard-provision-the-reserve-332370.html" xr:uid="{F50FB3E5-E502-4B58-94B1-AB48C0B45943}"/>
    <hyperlink ref="B1336" r:id="rId699" display="https://gmatclub.com/forum/people-are-more-irritated-by-noise-that-they-believe-to-be-unnecessary-332371.html" xr:uid="{89F23BBE-CE2E-464A-B5A5-CB0184DE980A}"/>
    <hyperlink ref="B450" r:id="rId700" display="https://gmatclub.com/forum/in-some-cultures-eating-without-utensils-is-considered-not-appropriat-332354.html" xr:uid="{E696A5E7-ED63-4ACA-A640-EB54012B1C7D}"/>
    <hyperlink ref="B1337" r:id="rId701" display="https://gmatclub.com/forum/in-some-cultures-eating-without-utensils-is-considered-not-appropriat-332353.html" xr:uid="{C24F2C43-5AC3-4BAB-91C1-B1C0C172D706}"/>
    <hyperlink ref="B451" r:id="rId702" display="https://gmatclub.com/forum/in-bourgeois-culture-where-it-is-considered-that-running-a-machine-332564.html" xr:uid="{34C794F9-0A13-42A5-9C01-ED81195A9ECD}"/>
    <hyperlink ref="B1338" r:id="rId703" display="https://gmatclub.com/forum/by-studying-the-differences-between-real-gases-and-the-idealized-model-332565.html" xr:uid="{8492B774-258E-44A0-AA95-05AC039B3F29}"/>
    <hyperlink ref="B452" r:id="rId704" display="https://gmatclub.com/forum/according-to-economist-amartya-sen-the-mortality-rates-that-are-measu-332568.html" xr:uid="{6E1AF6F0-22B9-4BEB-A773-00B654FF243B}"/>
    <hyperlink ref="B1339" r:id="rId705" display="https://gmatclub.com/forum/the-word-vixen-is-a-female-fox-332569.html" xr:uid="{9FEBDE70-8669-43AB-A8C4-ADD39EFBDA39}"/>
    <hyperlink ref="B453" r:id="rId706" display="https://gmatclub.com/forum/more-than-any-single-element-the-increase-in-art-prices-has-caused-th-332693.html" xr:uid="{81C65E5C-B1BA-42D9-9EAE-14B2B16F7860}"/>
    <hyperlink ref="B1340" r:id="rId707" display="https://gmatclub.com/forum/thoreau-finds-the-behavior-of-warring-ants-analogous-with-that-in-warr-332694.html" xr:uid="{D4DC6A57-E3FF-4029-936D-4B780AF97358}"/>
    <hyperlink ref="B454" r:id="rId708" display="https://gmatclub.com/forum/practitioners-of-many-ancient-world-religions-like-their-modern-day-332762.html" xr:uid="{54F98162-F4A6-42A1-B81B-8C4D97A62B22}"/>
    <hyperlink ref="B1341" r:id="rId709" display="https://gmatclub.com/forum/members-of-the-senate-intelligence-committee-has-requested-the-withdra-332761.html" xr:uid="{A9E7AC1D-0EED-48FE-9EE1-68F5C3F096B5}"/>
    <hyperlink ref="B459" r:id="rId710" display="https://gmatclub.com/forum/ecuador-s-extraordinary-topographical-diversity-comprises-snow-capped-327963.html" xr:uid="{AFC8042E-87D0-4A22-BAA6-0398205557C2}"/>
    <hyperlink ref="B1346" r:id="rId711" display="https://gmatclub.com/forum/washing-dishes-by-hand-uses-a-much-larger-amount-of-water-as-using-a-m-327964.html" xr:uid="{2E84A3D3-D3ED-4208-A460-1ADE55FDCDFE}"/>
    <hyperlink ref="B460" r:id="rId712" display="https://gmatclub.com/forum/no-known-language-lacks-an-organized-system-of-sounds-selected-from-t-328159.html" xr:uid="{1826A012-1A94-4223-976D-EF6AA2F48E0C}"/>
    <hyperlink ref="B1347" r:id="rId713" display="https://gmatclub.com/forum/this-year-trucks-are-expected-to-account-for-a-record-23-percent-of-t-328160.html" xr:uid="{D5B6ADFA-E52A-4307-A9D0-506A9CCB360C}"/>
    <hyperlink ref="B461" r:id="rId714" display="https://gmatclub.com/forum/if-there-are-many-compromises-made-in-relation-to-the-production-proce-328171.html" xr:uid="{93996939-A9B9-4FCF-A7DF-B17AAB9AEBB0}"/>
    <hyperlink ref="B1348" r:id="rId715" display="https://gmatclub.com/forum/john-who-is-shy-rarely-talks-to-nobody-at-parties-328172.html" xr:uid="{10B335EA-C5C2-4250-AFD1-25F89D459799}"/>
    <hyperlink ref="B462" r:id="rId716" display="https://gmatclub.com/forum/one-historical-theory-posits-that-an-important-effect-of-the-industria-328290.html" xr:uid="{1371FC8B-AAE1-491D-B52B-C42BD9CDE0C7}"/>
    <hyperlink ref="B1349" r:id="rId717" display="https://gmatclub.com/forum/spacex-was-founded-in-june-2002-by-elon-musk-whose-goal-was-to-build-328289.html" xr:uid="{EC820D50-2A76-4E2B-8401-B7E145C63ABA}"/>
    <hyperlink ref="B463" r:id="rId718" display="https://gmatclub.com/forum/in-order-to-win-a-nobel-prize-regardless-of-the-specific-category-in-328397.html" xr:uid="{B054CDC3-E12B-49BE-96A5-A1A1F3E5BA68}"/>
    <hyperlink ref="B1350" r:id="rId719" display="https://gmatclub.com/forum/concerned-about-the-dangers-posed-to-civil-aviation-by-migratory-birds-328398.html" xr:uid="{BBC6D7E8-5A7B-4B94-B3C8-7FA70EB0380B}"/>
    <hyperlink ref="B464" r:id="rId720" display="https://gmatclub.com/forum/the-wandering-albatross-the-first-albatross-ever-to-be-described-by-n-328654.html" xr:uid="{FA09B075-F5F6-446B-8AA3-33F6E77D3D31}"/>
    <hyperlink ref="B1351" r:id="rId721" display="https://gmatclub.com/forum/keniston-suggests-that-many-of-the-agencies-ostensibly-ministering-328653.html" xr:uid="{29DEE3B8-0E39-4BE1-ADE7-8CED5511F91F}"/>
    <hyperlink ref="B465" r:id="rId722" display="https://gmatclub.com/forum/despite-her-lack-of-work-experience-jane-is-so-talented-and-easy-goin-328675.html" xr:uid="{FC67C0D2-A849-46B4-92C1-0AFD9DB788E2}"/>
    <hyperlink ref="B1352" r:id="rId723" display="https://gmatclub.com/forum/tom-waits-whose-albums-have-been-critically-acclaimed-has-filed-seve-328674.html" xr:uid="{71C3A3D4-753B-474A-B43A-2D093A67424C}"/>
    <hyperlink ref="B466" r:id="rId724" display="https://gmatclub.com/forum/the-chinese-zokor-a-small-rodent-with-a-stocky-build-and-conical-tail-328889.html" xr:uid="{34D4B9FC-53AE-42D7-84A4-85F878132D07}"/>
    <hyperlink ref="B1353" r:id="rId725" display="https://gmatclub.com/forum/film-studies-an-academic-discipline-that-deals-with-various-theoretic-328890.html" xr:uid="{CAA04FC9-4F83-4B23-BBF7-DAE63E87E8BF}"/>
    <hyperlink ref="B467" r:id="rId726" display="https://gmatclub.com/forum/rejecting-the-idea-that-space-must-be-the-representation-of-a-relation-328911.html" xr:uid="{C14D177A-4EB7-4CDD-82BC-D0E6F3698220}"/>
    <hyperlink ref="B1354" r:id="rId727" display="https://gmatclub.com/forum/jane-does-not-like-none-of-john-s-friends-328912.html" xr:uid="{97EDEF97-38FB-4BB3-B187-E5328368F030}"/>
    <hyperlink ref="B468" r:id="rId728" location="p2565605" display="https://gmatclub.com/forum/like-freud-much-of-jung-s-evidence-comes-from-dreams-or-undirected-329042.html - p2565605" xr:uid="{9FD7DA72-A36C-4944-9F7C-EFC4DFCFBC43}"/>
    <hyperlink ref="B1355" r:id="rId729" display="https://gmatclub.com/forum/once-there-was-the-british-conquest-in-1917-and-the-subsequent-establi-329043.html" xr:uid="{C297E742-5633-4D2E-84CA-B1239479353C}"/>
    <hyperlink ref="B469" r:id="rId730" display="https://gmatclub.com/forum/although-jane-kept-up-appearances-and-seemed-to-be-fine-the-deciding-329117.html" xr:uid="{4B5F937F-3F9B-4AAD-899E-36551155F272}"/>
    <hyperlink ref="B1356" r:id="rId731" display="https://gmatclub.com/forum/the-u-s-centers-for-disease-control-and-prevention-claim-that-washing-329118.html" xr:uid="{0C8EF9F7-30D3-49D3-8078-3B5F1B9A7CC6}"/>
    <hyperlink ref="B470" r:id="rId732" display="https://gmatclub.com/forum/chicago-s-willis-tower-formerly-the-sears-tower-was-the-tallest-offi-329297.html" xr:uid="{0F5AC9B0-13F8-411D-8F60-6EBA64C773A2}"/>
    <hyperlink ref="B1357" r:id="rId733" display="https://gmatclub.com/forum/n-the-late-1890s-pacific-trading-companies-ceased-to-place-traders-in-329298.html" xr:uid="{70CCDA96-B53C-41EE-874F-2A9FB50C65D1}"/>
    <hyperlink ref="B471" r:id="rId734" display="https://gmatclub.com/forum/john-who-is-a-28-year-old-man-asked-jane-to-marry-him-and-was-devast-329302.html" xr:uid="{E64BA431-F2E5-4732-89B7-A96BB33811F8}"/>
    <hyperlink ref="B1358" r:id="rId735" display="https://gmatclub.com/forum/when-the-economic-crisis-of-the-1990s-stressed-the-need-for-manager-le-329301.html" xr:uid="{97C2AF45-3D06-4D1D-AAE6-B0D5E8566D58}"/>
    <hyperlink ref="B472" r:id="rId736" display="https://gmatclub.com/forum/before-they-became-a-team-richard-rogers-and-oscar-hammerstein-wrote-329497.html" xr:uid="{FFB249F6-FDA8-461A-9042-886002FCA4A9}"/>
    <hyperlink ref="B1359" r:id="rId737" display="https://gmatclub.com/forum/economist-george-akerlof-has-argued-that-procrastination-reveals-the-l-329498.html" xr:uid="{E56AE85C-567C-434B-8413-B96F337C9FE6}"/>
    <hyperlink ref="B473" r:id="rId738" display="https://gmatclub.com/forum/the-term-intellectual-property-which-ever-since-the-spread-of-the-329505.html" xr:uid="{FA901D08-345B-46D2-9647-BD340528A23F}"/>
    <hyperlink ref="B1360" r:id="rId739" display="https://gmatclub.com/forum/john-s-hernia-surgery-scheduled-for-tomorrow-will-take-place-only-ne-329506.html" xr:uid="{3C8ABD5E-F794-46B6-A1BD-A4C5F81E9615}"/>
    <hyperlink ref="B474" r:id="rId740" display="https://gmatclub.com/forum/like-when-scientists-turn-from-experiments-on-animals-to-ones-on-human-329642.html" xr:uid="{1A9C502E-07EA-43AD-ABB9-778F703CB5CF}"/>
    <hyperlink ref="B1361" r:id="rId741" display="https://gmatclub.com/forum/categorized-as-a-red-volcano-as-a-result-of-the-lava-that-periodical-329643.html" xr:uid="{9F3CBBEF-B6CF-4805-974A-00FB1A4760C7}"/>
    <hyperlink ref="B475" r:id="rId742" display="https://gmatclub.com/forum/a-great-cause-of-concern-among-public-health-specialists-is-the-prepon-329718.html" xr:uid="{4127265F-69AF-4638-86DC-97620404A1C8}"/>
    <hyperlink ref="B1362" r:id="rId743" display="https://gmatclub.com/forum/medical-innovations-increase-efficiency-low-costs-and-save-lives-low-329719.html" xr:uid="{75A4D804-96BA-48FD-8C54-FD98220A607D}"/>
    <hyperlink ref="B476" r:id="rId744" display="https://gmatclub.com/forum/james-joyce-is-best-known-for-ulysses-1922-a-landmark-work-in-wh-329901.html" xr:uid="{DD730528-63BE-4ED1-B510-A62D36636AB7}"/>
    <hyperlink ref="B1363" r:id="rId745" display="https://gmatclub.com/forum/shigeru-miyamoto-joined-nintendo-in-the-late-1970s-and-became-known-as-329902.html" xr:uid="{ABC60FB7-2F67-48D8-AB52-05C977B9F22B}"/>
    <hyperlink ref="B477" r:id="rId746" display="https://gmatclub.com/forum/john-asked-jane-to-help-him-move-the-dining-table-but-she-refused-to-329922.html" xr:uid="{FDDF1DB0-541A-4B33-87D6-7A1D3A57A802}"/>
    <hyperlink ref="B1364" r:id="rId747" display="https://gmatclub.com/forum/prior-to-every-presidential-election-each-of-the-presidential-candida-329923.html" xr:uid="{66610CA3-3CAA-4307-8488-DA2EC3145628}"/>
    <hyperlink ref="B478" r:id="rId748" display="https://gmatclub.com/forum/the-starling-a-bird-mentioned-in-one-of-shakespeare-s-plays-was-330079.html" xr:uid="{317AC66F-3C43-4717-BED2-8C197EBE179B}"/>
    <hyperlink ref="B1365" r:id="rId749" display="https://gmatclub.com/forum/as-an-animal-develops-from-a-fertilized-egg-into-an-embryo-their-cell-330080.html" xr:uid="{22E7C2F9-7584-434B-A21E-869F3A8947B6}"/>
    <hyperlink ref="B479" r:id="rId750" display="https://gmatclub.com/forum/every-year-about-200-000-people-are-taking-the-gmat-330103.html" xr:uid="{8E92D7F3-D85B-4419-AB34-BB7442CFD392}"/>
    <hyperlink ref="B1366" r:id="rId751" display="https://gmatclub.com/forum/if-a-law-had-been-passed-demanding-that-hunters-will-be-punished-the-330104.html" xr:uid="{87BAA2E2-5659-4066-AD75-9C1030F15C6E}"/>
    <hyperlink ref="B480" r:id="rId752" display="https://gmatclub.com/forum/when-a-corporation-exploits-loopholes-in-financial-regulations-in-orde-330225.html" xr:uid="{8C750190-CC5E-467D-BD3B-C68212228C46}"/>
    <hyperlink ref="B1367" r:id="rId753" display="https://gmatclub.com/forum/even-after-leaving-their-posts-some-diplomats-may-continue-to-act-lik-330226.html" xr:uid="{F0E9D4FD-91A1-4793-88C3-D56A0B9C7DD2}"/>
    <hyperlink ref="B481" r:id="rId754" display="https://gmatclub.com/forum/if-the-investors-had-perceived-the-commercial-potential-of-the-product-330298.html" xr:uid="{FB908A2A-ECE8-4557-9DDF-075D081A1B22}"/>
    <hyperlink ref="B1368" r:id="rId755" display="https://gmatclub.com/forum/as-the-development-of-cities-not-only-is-there-more-air-pollution-but-330299.html" xr:uid="{2203D86B-9256-47A6-A033-90047C1AABB5}"/>
    <hyperlink ref="B482" r:id="rId756" display="https://gmatclub.com/forum/although-the-word-utility-has-other-uses-in-economics-it-is-the-mea-330475.html" xr:uid="{D743B1F6-985A-4B50-A6BC-55AD1631A2C8}"/>
    <hyperlink ref="B1369" r:id="rId757" display="https://gmatclub.com/forum/a-recent-article-reports-that-many-professors-had-elected-early-retire-330476.html" xr:uid="{F9E72E59-05D6-4C32-A3A9-895B13FFFDA9}"/>
    <hyperlink ref="B483" r:id="rId758" display="https://gmatclub.com/forum/doctors-recommend-that-an-injured-person-refrains-from-any-physical-ac-330495.html" xr:uid="{BDD83729-299D-40B2-BB79-CEA4982F0DDC}"/>
    <hyperlink ref="B1370" r:id="rId759" display="https://gmatclub.com/forum/the-post-punk-music-era-had-reached-its-zenith-in-the-early-1980s-and-330496.html" xr:uid="{68B74DF4-4F91-403D-95DE-E09131E9BCF3}"/>
    <hyperlink ref="B484" r:id="rId760" display="https://gmatclub.com/forum/according-to-united-nations-estimates-more-than-three-percent-of-the-330626.html" xr:uid="{59BA5560-8207-41CD-974F-249CFD59FBF9}"/>
    <hyperlink ref="B1371" r:id="rId761" display="https://gmatclub.com/forum/augustus-caesar-is-known-to-have-commissioned-the-pantheon-a-monument-330627.html" xr:uid="{7F91398D-51F0-4249-BA6D-8D2DBD687320}"/>
    <hyperlink ref="B485" r:id="rId762" display="https://gmatclub.com/forum/the-management-of-the-great-taj-mahal-monument-in-india-requests-that-330630.html" xr:uid="{862614A1-FD7F-4ABE-9A4B-D6F1FB598C18}"/>
    <hyperlink ref="B1372" r:id="rId763" display="https://gmatclub.com/forum/eventually-actualizing-economic-sanctions-financial-investments-were-330631.html" xr:uid="{3B255CCC-4292-4A2A-979C-42071C5C0B2A}"/>
    <hyperlink ref="B491" r:id="rId764" display="https://gmatclub.com/forum/the-iconic-status-of-rosa-park-s-refusal-to-give-up-her-bus-seat-to-a-325614.html" xr:uid="{262E1271-C987-4D49-A265-9AE347D8DC6E}"/>
    <hyperlink ref="B1378" r:id="rId765" display="https://gmatclub.com/forum/even-after-leaving-their-posts-some-diplomats-may-continue-to-act-lik-330226.html" xr:uid="{35D1C78C-C813-41BE-AB20-BD3A4387A2BB}"/>
    <hyperlink ref="B492" r:id="rId766" display="https://gmatclub.com/forum/with-his-theories-of-relativity-and-gravity-long-confirmed-and-his-nob-325773.html" xr:uid="{EDDA1197-C34F-40A7-97EA-A84108470E1B}"/>
    <hyperlink ref="B1379" r:id="rId767" display="https://gmatclub.com/forum/excepting-programs-like-betamax-which-in-the-1970s-outperformed-325774.html" xr:uid="{7DD034AF-FFBD-489A-8FA7-5B1FB34EFA21}"/>
    <hyperlink ref="B493" r:id="rId768" display="https://gmatclub.com/forum/since-dogs-may-be-attracted-to-alcoholic-beverages-left-out-by-the-mot-325782.html" xr:uid="{2673A53D-06C3-4BBD-BAAA-5268B0D0A5F5}"/>
    <hyperlink ref="B1380" r:id="rId769" display="https://gmatclub.com/forum/advertisement-banners-in-the-air-balloon-competition-last-year-receive-325783.html" xr:uid="{39F19C64-0FEE-406C-A164-53A2A257B736}"/>
    <hyperlink ref="B494" r:id="rId770" display="https://gmatclub.com/forum/many-companies-require-that-a-resume-received-in-consideration-for-any-325981.html" xr:uid="{E81FA635-7295-4356-8B4C-0F8540125E9D}"/>
    <hyperlink ref="B1381" r:id="rId771" display="https://gmatclub.com/forum/higher-education-in-the-united-states-has-undergone-radical-changes-ov-325982.html" xr:uid="{D6315599-3F82-49C0-BD9C-0363794727CA}"/>
    <hyperlink ref="B495" r:id="rId772" display="https://gmatclub.com/forum/the-philadelphia-based-architect-louis-kahn-spent-more-than-a-decade-325993.html" xr:uid="{21FFCA4E-565D-4929-B13A-F4A1D247689D}"/>
    <hyperlink ref="B1382" r:id="rId773" display="https://gmatclub.com/forum/as-a-citizen-of-any-country-one-should-acknowledge-that-one-is-an-int-325992.html" xr:uid="{1D5C15BF-8044-4B9D-97F5-1ED671D9204D}"/>
    <hyperlink ref="B496" r:id="rId774" display="https://gmatclub.com/forum/the-clean-tech-industry-concerned-with-renewable-resources-and-relate-326192.html" xr:uid="{8279E371-7B2C-4D3A-9220-49F9121DA7C6}"/>
    <hyperlink ref="B1383" r:id="rId775" display="https://gmatclub.com/forum/the-chartres-cathedral-situated-about-80-kilometers-outside-of-paris-326193.html" xr:uid="{AEE1CEB4-857B-45B2-949E-E7B79AD0C070}"/>
    <hyperlink ref="B497" r:id="rId776" display="https://gmatclub.com/forum/scholars-have-little-doubt-whether-the-latter-years-of-egypt-s-old-kin-326362.html" xr:uid="{F916E61C-7724-4131-8C36-8C9E4AB8E3BF}"/>
    <hyperlink ref="B1384" r:id="rId777" display="https://gmatclub.com/forum/since-the-1920s-most-major-motion-picture-studios-including-paramoun-326363.html" xr:uid="{7961A95E-DEB5-45EB-A6E6-7D290BAF453E}"/>
    <hyperlink ref="B498" r:id="rId778" display="https://gmatclub.com/forum/matthew-barney-is-one-of-the-contemporary-artists-that-uses-digital-me-326376.html" xr:uid="{47716419-2580-4BC6-A78E-6596E35EE940}"/>
    <hyperlink ref="B1385" r:id="rId779" display="https://gmatclub.com/forum/athletics-also-known-as-track-and-field-athletics-are-a-collection-326375.html" xr:uid="{5FBC29B2-541B-43DE-902B-1D91BC15E3D7}"/>
    <hyperlink ref="B499" r:id="rId780" display="https://gmatclub.com/forum/new-mortgage-rules-which-do-not-require-down-payments-from-borrowers-326514.html" xr:uid="{667A213F-6183-417E-9068-A0616FB9A5D6}"/>
    <hyperlink ref="B1386" r:id="rId781" display="https://gmatclub.com/forum/the-zika-and-dengue-viruses-like-virtually-all-mosquito-borne-disease-326515.html" xr:uid="{395AF9F6-E7E8-4929-9B26-5DD64D786311}"/>
    <hyperlink ref="B500" r:id="rId782" display="https://gmatclub.com/forum/among-the-world-s-famous-volcanic-mountains-are-mount-vesuvius-in-ital-326530.html" xr:uid="{738335D1-9DC0-4C85-A951-C9519282BB72}"/>
    <hyperlink ref="B1387" r:id="rId783" display="https://gmatclub.com/forum/it-is-a-common-mistake-to-think-that-a-solid-melting-into-liquid-and-a-326531.html" xr:uid="{A6C4A3FF-DA7F-49DB-A1B0-08B350CC6AF1}"/>
    <hyperlink ref="B501" r:id="rId784" display="https://gmatclub.com/forum/while-small-banks-are-still-passing-some-of-their-loans-off-to-larger-326642.html" xr:uid="{800B48A7-D150-415F-8141-D9B159689E1C}"/>
    <hyperlink ref="B1388" r:id="rId785" display="https://gmatclub.com/forum/introduced-in-1678-the-term-conscious-acquired-at-least-five-differ-326643.html" xr:uid="{1E2F027F-DD7D-469F-A527-4BF6C82B0491}"/>
    <hyperlink ref="B502" r:id="rId786" display="https://gmatclub.com/forum/each-of-the-cats-that-jane-has-owned-in-her-28-years-was-abandoned-by-326706.html" xr:uid="{C022F179-2BDC-4C56-A47C-C18DAE57BDF3}"/>
    <hyperlink ref="B1389" r:id="rId787" display="https://gmatclub.com/forum/to-travel-to-china-and-japan-have-always-been-john-s-dream-326707.html" xr:uid="{0BF51459-CC98-4FA6-83C2-F3D101210389}"/>
    <hyperlink ref="B503" r:id="rId788" display="https://gmatclub.com/forum/even-an-act-as-apparently-benign-as-eliminating-mosquitoes-could-ha-326895.html" xr:uid="{666486A6-400F-4D4E-A88A-EDBBCE825D3C}"/>
    <hyperlink ref="B1390" r:id="rId789" display="https://gmatclub.com/forum/in-1294-boniface-viii-began-his-papacy-replacing-celestine-v-who-ha-326896.html" xr:uid="{FAFCF40A-B7BC-47EE-B41E-584C03812B9A}"/>
    <hyperlink ref="B504" r:id="rId790" display="https://gmatclub.com/forum/in-his-discussion-of-natural-rights-the-english-philosopher-thomas-ho-326914.html" xr:uid="{AA94A625-60DC-429E-91BF-A2A5D7097163}"/>
    <hyperlink ref="B1391" r:id="rId791" display="https://gmatclub.com/forum/using-a-brush-soaked-in-water-a-stroke-can-be-smeared-that-is-made-wi-326915.html" xr:uid="{4EC8B52F-86F7-472A-B450-A97DF0F8D47E}"/>
    <hyperlink ref="B505" r:id="rId792" display="https://gmatclub.com/forum/the-oxford-english-dictionary-was-completed-in-the-early-nineteenth-ce-327047.html" xr:uid="{BB8CE9DC-B857-4A56-95C3-4CCB82FC0036}"/>
    <hyperlink ref="B1392" r:id="rId793" display="https://gmatclub.com/forum/traditional-methods-of-salmon-farming-have-led-to-homogeneity-rather-t-327048.html" xr:uid="{43CC01C1-AB38-4609-BDEE-CF088EE650C0}"/>
    <hyperlink ref="B506" r:id="rId794" display="https://gmatclub.com/forum/at-the-depths-of-the-earth-s-oceans-lie-habitats-teeming-with-creature-327065.html" xr:uid="{12B481EA-ED50-471B-876A-7290F2FF25DA}"/>
    <hyperlink ref="B1393" r:id="rId795" display="https://gmatclub.com/forum/after-a-three-day-conference-hosting-representatives-from-both-sides-327064.html" xr:uid="{BB6EF17E-9F51-4813-9D2D-15A18D344270}"/>
    <hyperlink ref="B507" r:id="rId796" display="https://gmatclub.com/forum/internet-usage-has-become-so-pervasive-in-virtually-every-aspect-of-da-327203.html" xr:uid="{9BDB7AEE-6D38-4672-866E-098539B9350E}"/>
    <hyperlink ref="B1394" r:id="rId797" display="https://gmatclub.com/forum/neuroscientists-of-today-unlike-30-years-ago-have-access-to-sophisti-327204.html" xr:uid="{6BBB1BE9-4CC6-42F6-9AF7-D6A6E428275A}"/>
    <hyperlink ref="B508" r:id="rId798" display="https://gmatclub.com/forum/publication-of-the-french-encyclopedie-which-was-meant-to-represent-t-327272.html" xr:uid="{10A3BDBD-3213-432C-A4DD-AA78F94B1519}"/>
    <hyperlink ref="B1395" r:id="rId799" display="https://gmatclub.com/forum/responding-to-the-dramatic-affair-the-minister-of-finance-has-prepare-327273.html" xr:uid="{D3B3E5B8-1BC6-444D-AE2D-0DBD7842BEA8}"/>
    <hyperlink ref="B509" r:id="rId800" display="https://gmatclub.com/forum/the-choice-and-treatment-of-subject-matter-rather-than-careful-attent-327452.html" xr:uid="{83511932-2405-41EE-B805-398057A59EFB}"/>
    <hyperlink ref="B1396" r:id="rId801" display="https://gmatclub.com/forum/in-general-the-design-of-automotive-spaces-such-as-highways-and-parki-327453.html" xr:uid="{F442C48C-9A97-4971-A503-3B610780C6DD}"/>
    <hyperlink ref="B510" r:id="rId802" display="https://gmatclub.com/forum/each-of-the-acts-in-chekhov-s-play-the-cherry-orchard-symbolizes-an-as-327463.html" xr:uid="{E7F07CD4-6ABA-42C8-B3A5-AB1116864CBE}"/>
    <hyperlink ref="B1397" r:id="rId803" display="https://gmatclub.com/forum/while-jane-watched-a-horror-movie-someone-suddenly-knocked-on-the-doo-327464.html" xr:uid="{019B3894-8B66-4B05-9BCF-0A7ABA18BD1F}"/>
    <hyperlink ref="B511" r:id="rId804" display="https://gmatclub.com/forum/once-common-across-southwest-asia-the-indian-cheetah-was-driven-nearl-327587.html" xr:uid="{B1C0DA0A-3470-40C6-9D12-5E81CB26BEBA}"/>
    <hyperlink ref="B1398" r:id="rId805" display="https://gmatclub.com/forum/genetics-based-drugs-an-emerging-class-of-medications-are-likely-to-327588.html" xr:uid="{9B000F88-EA5D-4755-AFC3-52725CA13093}"/>
    <hyperlink ref="B512" r:id="rId806" display="https://gmatclub.com/forum/like-other-famous-pioneers-of-science-rudolph-virchow-rejected-profes-327592.html" xr:uid="{F4AC5D7C-913E-4EE2-BAA5-4113C91FDBA7}"/>
    <hyperlink ref="B1399" r:id="rId807" display="https://gmatclub.com/forum/frederick-douglass-belief-in-abraham-lincoln-was-of-him-being-without-327593.html" xr:uid="{8E010D7A-2790-4E9D-8F6D-2B66068DF3E9}"/>
    <hyperlink ref="B513" r:id="rId808" display="https://gmatclub.com/forum/rocks-in-the-mantle-layer-of-earth-can-melt-into-magma-when-there-is-a-327701.html" xr:uid="{CD910883-F104-454B-ABC9-3CF6B5FE76C3}"/>
    <hyperlink ref="B1400" r:id="rId809" display="https://gmatclub.com/forum/despite-a-wide-array-of-rhetorical-solutions-offered-by-politicians-on-327702.html" xr:uid="{D45F1BEF-496D-4826-A71B-1D18973DF922}"/>
    <hyperlink ref="B514" r:id="rId810" display="https://gmatclub.com/forum/in-his-writings-on-evolutionary-robotics-rodney-brooks-arguing-again-327797.html" xr:uid="{5FB607EF-FE94-4CF9-BBD3-4C96441CB250}"/>
    <hyperlink ref="B1401" r:id="rId811" display="https://gmatclub.com/forum/a-groundbreaking-neuro-psychological-research-was-conducted-on-epileps-327798.html" xr:uid="{8B768163-E4ED-4F71-8637-7A84ACFCF17C}"/>
    <hyperlink ref="B515" r:id="rId812" display="https://gmatclub.com/forum/many-children-ride-their-bicycles-at-night-unprotected-by-neither-rudi-327948.html" xr:uid="{07F5911F-AAFD-4DF2-89F0-5ACC59EEB4B8}"/>
    <hyperlink ref="B1402" r:id="rId813" display="https://gmatclub.com/forum/because-there-is-no-formal-agreement-does-not-necessarily-mean-that-sc-327949.html" xr:uid="{E87CA37C-BF6E-46FB-9223-2DA5208CFF09}"/>
    <hyperlink ref="B520" r:id="rId814" display="https://gmatclub.com/forum/successful-mediation-between-two-countries-requires-patient-and-enthus-322718.html" xr:uid="{A958B6FA-36E7-43C0-A775-9DBA68D05538}"/>
    <hyperlink ref="B1407" r:id="rId815" display="https://gmatclub.com/forum/bourbon-created-from-a-mixture-based-mostly-on-corn-and-rye-whiskey-322719.html" xr:uid="{DAED60B5-4FB9-4802-A30F-03CD043B5546}"/>
    <hyperlink ref="B521" r:id="rId816" display="https://gmatclub.com/forum/in-the-wake-of-the-scandal-disclosure-rather-than-secrecy-was-opted-f-322840.html" xr:uid="{ED46EE6C-F212-4A5C-80D6-7C2B8BE2521F}"/>
    <hyperlink ref="B1408" r:id="rId817" display="https://gmatclub.com/forum/while-the-company-insists-that-its-starting-salary-for-a-man-working-i-322841.html" xr:uid="{AD174CE7-AD04-45C8-A86B-252BB5DC1035}"/>
    <hyperlink ref="B522" r:id="rId818" display="https://gmatclub.com/forum/it-is-thought-that-if-cats-were-allowed-to-breed-indiscriminately-mor-322935.html" xr:uid="{D028B827-BA40-40D5-85B8-A7F469D2BE5B}"/>
    <hyperlink ref="B1409" r:id="rId819" display="https://gmatclub.com/forum/despite-a-wide-array-of-rhetorical-solutions-offered-by-politicians-on-327702.html" xr:uid="{F32DDA83-C4DD-4B71-9407-85920492AAE3}"/>
    <hyperlink ref="B523" r:id="rId820" display="https://gmatclub.com/forum/-post-capitalists-have-vehemently-claimed-that-unless-the-unabated-cons-323172.html" xr:uid="{F99DA8B1-1923-4D79-94F8-ADD80761C946}"/>
    <hyperlink ref="B1410" r:id="rId821" display="https://gmatclub.com/forum/based-on-an-adolescence-study-conducted-in-berlin-behaviorists-determ-323173.html" xr:uid="{70827941-39A9-4639-815A-3656F10C5DEE}"/>
    <hyperlink ref="B524" r:id="rId822" display="https://gmatclub.com/forum/using-its-tail-a-wall-can-not-only-be-scaled-by-a-gecko-with-great-sp-323187.html" xr:uid="{5E0CBA82-F346-4E2D-B546-C9FB6CAEAB79}"/>
    <hyperlink ref="B1411" r:id="rId823" display="https://gmatclub.com/forum/introduced-into-the-college-of-engineering-only-five-years-ago-ergono-323188.html" xr:uid="{631A87ED-3781-48A3-BBCF-1BC05B73FF4C}"/>
    <hyperlink ref="B525" r:id="rId824" display="https://gmatclub.com/forum/as-they-create-increasingly-sophisticated-voice-and-face-recognition-p-323357.html" xr:uid="{BC0773C0-2F01-408F-BB91-C7D23719863B}"/>
    <hyperlink ref="B1412" r:id="rId825" display="https://gmatclub.com/forum/by-the-time-robert-clark-young-was-fourteen-years-old-he-was-reading-323364.html" xr:uid="{5F384635-895B-4360-A872-1E4FA61064A9}"/>
    <hyperlink ref="B526" r:id="rId826" display="https://gmatclub.com/forum/jane-works-for-the-same-company-who-employs-john-323374.html" xr:uid="{6AA7029F-ECAF-406E-A1CC-487346D0337F}"/>
    <hyperlink ref="B1413" r:id="rId827" display="https://gmatclub.com/forum/in-1958-jack-kilby-was-the-first-scientist-to-build-an-integrated-cir-323375.html" xr:uid="{701E2021-E425-4398-949E-FC2526A30717}"/>
    <hyperlink ref="B527" r:id="rId828" display="https://gmatclub.com/forum/however-promptly-the-company-responds-to-the-recent-decline-in-sales-323556.html" xr:uid="{67128FAD-CE97-4AE3-97D1-CA0B3FF2B178}"/>
    <hyperlink ref="B1414" r:id="rId829" display="https://gmatclub.com/forum/azurite-a-carbonate-mineral-also-known-as-chessylite-has-an-exceptio-323557.html" xr:uid="{B61FC583-FB21-4779-8CF8-FE9B1D914B9C}"/>
    <hyperlink ref="B528" r:id="rId830" display="https://gmatclub.com/forum/although-overpopulation-is-commonly-ascribed-to-densely-populated-regi-323622.html" xr:uid="{E463E8FC-331C-447E-858E-BCFCD29628D1}"/>
    <hyperlink ref="B1415" r:id="rId831" display="https://gmatclub.com/forum/the-fundamental-assertion-of-economics-is-that-the-sum-of-all-human-wa-323623.html" xr:uid="{3B3CFAA8-F671-4A3D-9F5E-AA36F7EE6F1C}"/>
    <hyperlink ref="B529" r:id="rId832" display="https://gmatclub.com/forum/experienced-employers-recognize-that-business-students-who-can-assimil-323790.html" xr:uid="{4C44DD6F-2BAE-4B71-9DC2-5DC9966B4FE5}"/>
    <hyperlink ref="B1416" r:id="rId833" display="https://gmatclub.com/forum/it-seems-probable-that-the-group-of-chemical-compounds-known-as-the-bi-323793.html" xr:uid="{D39EBA69-B154-4686-8D89-228788D957C7}"/>
    <hyperlink ref="B530" r:id="rId834" display="https://gmatclub.com/forum/in-recent-years-the-european-union-has-been-advocating-the-addition-323800.html" xr:uid="{46CD22F9-EFEC-457F-BEDC-4285D0225E01}"/>
    <hyperlink ref="B1417" r:id="rId835" display="https://gmatclub.com/forum/on-the-table-is-a-plate-a-fork-and-a-knife-323801.html" xr:uid="{F1DD45A2-01D4-4A49-8929-C898F0F5EB8D}"/>
    <hyperlink ref="B531" r:id="rId836" display="https://gmatclub.com/forum/dean-acheson-had-great-difficulty-learning-to-conceal-his-sense-of-int-324034.html" xr:uid="{86EB9014-C3D1-4501-B412-B9BEDA14ECB0}"/>
    <hyperlink ref="B1418" r:id="rId837" display="https://gmatclub.com/forum/published-in-a-multivolume-work-regarded-as-a-magnificent-piece-of-vis-324035.html" xr:uid="{2992CE94-F60C-420E-A7BB-195021AD9640}"/>
    <hyperlink ref="B532" r:id="rId838" display="https://gmatclub.com/forum/john-gets-along-and-likes-jane-s-brother-324050.html" xr:uid="{CD5F7AE1-19C9-4875-A8D6-58F81293B1BB}"/>
    <hyperlink ref="B1419" r:id="rId839" display="https://gmatclub.com/forum/the-reason-that-plastic-products-can-be-considered-eco-friendly-is-tha-324051.html" xr:uid="{DC778192-851A-4F19-8A26-DD925C422963}"/>
    <hyperlink ref="B533" r:id="rId840" display="https://gmatclub.com/forum/mr-tanner-has-looked-in-all-the-bookstores-in-the-city-for-an-instruc-324178.html" xr:uid="{EE599718-DC1E-4C9A-BA9F-EC9136D82447}"/>
    <hyperlink ref="B1420" r:id="rId841" display="https://gmatclub.com/forum/the-business-of-harvesting-ice-during-winter-and-storing-it-for-use-in-324182.html" xr:uid="{7C25E355-28B8-4CE4-857D-4D44847779A4}"/>
    <hyperlink ref="B534" r:id="rId842" display="https://gmatclub.com/forum/the-passage-tomb-at-newgrange-considered-one-of-the-world-s-most-outs-324304.html" xr:uid="{EC1296C6-65E9-4B1B-8A55-20AE0143D2AC}"/>
    <hyperlink ref="B1421" r:id="rId843" display="https://gmatclub.com/forum/the-tiger-sat-under-a-tree-waiting-for-the-sun-rose-324305.html" xr:uid="{338A8D81-E667-4A97-A467-BA6D60B1DDC1}"/>
    <hyperlink ref="B535" r:id="rId844" display="https://gmatclub.com/forum/carbon-14-dating-suggests-that-neolithic-man-built-the-monumental-stru-324516.html" xr:uid="{436BF9F5-665E-4162-BE95-D6100D6F2212}"/>
    <hyperlink ref="B1422" r:id="rId845" display="https://gmatclub.com/forum/rather-than-taking-intentions-into-account-piaget-and-other-researche-324518.html" xr:uid="{F9002663-D51F-4088-A934-A187E10E0641}"/>
    <hyperlink ref="B536" r:id="rId846" display="https://gmatclub.com/forum/preparing-for-a-marathon-a-well-balanced-diet-should-be-strictly-foll-324522.html" xr:uid="{25C0CD49-D44C-42C2-AE3B-4092216C5EB2}"/>
    <hyperlink ref="B1423" r:id="rId847" display="https://gmatclub.com/forum/watching-jonathan-demme-s-2004-documentary-the-agronomist-is-both-a-324523.html" xr:uid="{208936F4-D356-49B3-BC67-E1D8E2674A0C}"/>
    <hyperlink ref="B537" r:id="rId848" display="https://gmatclub.com/forum/whether-modern-statistical-techniques-can-be-usefully-applied-to-the-p-324742.html" xr:uid="{EADB31CD-CE1A-41C2-9950-11009FCE5CCA}"/>
    <hyperlink ref="B1424" r:id="rId849" display="https://gmatclub.com/forum/in-cooperation-with-the-school-system-exceptional-children-requiring-324744.html" xr:uid="{C54A26DA-414C-431B-8199-8435B17E41FE}"/>
    <hyperlink ref="B538" r:id="rId850" display="https://gmatclub.com/forum/the-oklahoma-city-police-department-is-questioning-two-suspects-who-th-324756.html" xr:uid="{AC045B94-10F5-400D-B69E-B06080EA1F17}"/>
    <hyperlink ref="B1425" r:id="rId851" display="https://gmatclub.com/forum/a-newly-instituted-law-mandates-that-portable-gasoline-containers-be-324757.html" xr:uid="{19DA2379-82F8-4ED2-A93B-C4C4BA92BF56}"/>
    <hyperlink ref="B539" r:id="rId852" display="https://gmatclub.com/forum/many-environmental-scientists-believe-that-global-warming-could-lead-t-325022.html" xr:uid="{603E022B-7EAC-4322-8275-043E9A3492E2}"/>
    <hyperlink ref="B1426" r:id="rId853" display="https://gmatclub.com/forum/egyptian-archaeologists-have-discovered-an-ancient-burial-site-that-325021.html" xr:uid="{A4FDFA3E-CF45-412C-A827-F601D876DFCA}"/>
    <hyperlink ref="B540" r:id="rId854" display="https://gmatclub.com/forum/john-s-nephews-one-who-is-deaf-are-tall-strong-and-hot-tempered-a-325079.html" xr:uid="{15BAA20E-A69D-49B3-AB5E-477205E3DFEC}"/>
    <hyperlink ref="B1427" r:id="rId855" display="https://gmatclub.com/forum/earthquakes-can-be-lethal-cause-extensive-damage-to-property-and-325080.html" xr:uid="{61EDC6F0-BC4E-40A8-9456-C65E919B9BC1}"/>
    <hyperlink ref="B541" r:id="rId856" display="https://gmatclub.com/forum/in-a-recently-published-article-a-team-of-meteorologists-proposed-tha-325292.html" xr:uid="{65067869-BE46-4F42-9225-9563E4C0CC5C}"/>
    <hyperlink ref="B1428" r:id="rId857" display="https://gmatclub.com/forum/in-national-and-international-companies-before-developing-a-new-produ-325293.html" xr:uid="{FBAF5CC7-D02D-4361-BF62-B9692238F8FA}"/>
    <hyperlink ref="B542" r:id="rId858" display="https://gmatclub.com/forum/food-production-companies-know-that-children-like-many-adults-enjoy-325294.html" xr:uid="{2C69E96F-1F36-40AB-BA56-EC3E313E3FBD}"/>
    <hyperlink ref="B1429" r:id="rId859" display="https://gmatclub.com/forum/born-in-mainz-in-the-late-14th-century-johannes-gutenberg-is-widely-325295.html" xr:uid="{5DEB21E1-FC4A-4D2D-9D3F-6BC25CB039A7}"/>
    <hyperlink ref="B543" r:id="rId860" display="https://gmatclub.com/forum/the-human-resource-department-looked-at-an-insurance-program-that-woul-325436.html" xr:uid="{342134D3-0D31-4DF8-8928-5004A25DA299}"/>
    <hyperlink ref="B1430" r:id="rId861" display="https://gmatclub.com/forum/in-addition-to-having-more-seats-than-the-old-theater-the-seats-in-325437.html" xr:uid="{D8F614A5-72E8-4A4A-9665-221804CCBC13}"/>
    <hyperlink ref="B544" r:id="rId862" display="https://gmatclub.com/forum/the-union-argued-that-the-plastic-industry-has-neglected-the-safety-an-325448.html" xr:uid="{8CAE4E17-5179-4E94-A82B-E7CC9A3E331C}"/>
    <hyperlink ref="B1431" r:id="rId863" display="https://gmatclub.com/forum/the-greek-mathematician-archimedes-is-most-famous-for-discovering-that-325447.html" xr:uid="{C9AF60F1-DAA5-4E85-8A29-41E764FAAACB}"/>
    <hyperlink ref="B545" r:id="rId864" display="https://gmatclub.com/forum/large-amounts-of-moisture-and-darkness-create-ideal-conditions-in-325538.html" xr:uid="{7870D815-76F2-4674-B7F2-54CE5E06D195}"/>
    <hyperlink ref="B1432" r:id="rId865" display="https://gmatclub.com/forum/toynbee-was-a-scholar-of-greece-and-rome-with-a-preference-for-the-325539.html" xr:uid="{25E4FE8E-13F6-430E-80DD-3971CBB90207}"/>
    <hyperlink ref="B550" r:id="rId866" display="https://gmatclub.com/forum/an-economic-crisis-are-dangerous-not-only-from-an-economic-point-of-vi-319952.html" xr:uid="{A4B3F9C5-A40E-4729-ADB2-BD87476EE1D5}"/>
    <hyperlink ref="B1437" r:id="rId867" display="https://gmatclub.com/forum/on-october-24-1946-the-first-black-and-white-images-of-earth-were-ta-319953.html" xr:uid="{2FC13A20-E754-4E5C-B90C-46AB6BB3FF4A}"/>
    <hyperlink ref="B551" r:id="rId868" display="https://gmatclub.com/forum/if-levi-strauss-is-right-myths-are-constructed-by-a-universal-logic-320165.html" xr:uid="{39C8B12D-DEFD-4351-94EA-F5FE9B5D3A3B}"/>
    <hyperlink ref="B1438" r:id="rId869" display="https://gmatclub.com/forum/the-bystanders-were-convinced-that-a-crime-has-been-in-progress-as-320167.html" xr:uid="{36760761-BD8E-4898-8BAA-81B93A311D3D}"/>
    <hyperlink ref="B552" r:id="rId870" display="https://gmatclub.com/forum/although-the-organizers-of-the-famous-english-rock-festival-glass-town-320178.html" xr:uid="{80DBDA90-2204-4212-A489-EA601131445E}"/>
    <hyperlink ref="B1439" r:id="rId871" display="https://gmatclub.com/forum/as-exit-polls-are-used-to-project-the-winners-of-an-election-sometime-320179.html" xr:uid="{9404A53C-055E-43B5-9E13-DC610290BF5C}"/>
    <hyperlink ref="B553" r:id="rId872" display="https://gmatclub.com/forum/if-his-longevity-claim-would-be-confirmed-carmelo-flores-laura-320350.html" xr:uid="{FEF880BA-2B74-4084-846B-01251AA1F25E}"/>
    <hyperlink ref="B1440" r:id="rId873" display="https://gmatclub.com/forum/the-paintings-of-caravaggio-michelangelo-merisi-da-caravaggio-combine-320351.html" xr:uid="{70712D60-E6BF-45AD-BB6E-37749806A357}"/>
    <hyperlink ref="B554" r:id="rId874" display="https://gmatclub.com/forum/the-world-s-most-commonly-cultivated-tetraploid-potato-species-is-sola-320416.html" xr:uid="{204460FB-BE09-48C5-A579-4DA185CE75CF}"/>
    <hyperlink ref="B1441" r:id="rId875" display="https://gmatclub.com/forum/in-1959-the-nobel-prize-was-awarded-to-the-czech-chemist-and-inventor-320417.html" xr:uid="{371AABF4-48B2-4176-82C9-738379F65588}"/>
    <hyperlink ref="B555" r:id="rId876" display="https://gmatclub.com/forum/antibiotics-not-being-invented-until-the-twentieth-century-many-ancie-320577.html" xr:uid="{D851B2F3-5EEE-4C1E-B011-52D8FA5724E9}"/>
    <hyperlink ref="B1442" r:id="rId877" display="https://gmatclub.com/forum/observing-that-traditional-television-puppets-only-can-convey-a-limite-320578.html" xr:uid="{996D8706-8EB6-4930-9058-B0F73935EF70}"/>
    <hyperlink ref="B556" r:id="rId878" display="https://gmatclub.com/forum/to-store-large-funds-over-a-long-period-of-time-in-a-savings-account-i-320592.html" xr:uid="{00469274-F148-4105-BAD9-58F274928C70}"/>
    <hyperlink ref="B1443" r:id="rId879" display="https://gmatclub.com/forum/if-the-development-of-a-hardier-variety-of-rice-is-successful-the-dam-320593.html" xr:uid="{7CDAFC9E-1F85-4221-A475-28B194542F89}"/>
    <hyperlink ref="B557" r:id="rId880" location="p2492573" display="https://gmatclub.com/forum/some-business-leaders-newfound-confidence-has-been-inspired-by-a-rece-320765.html - p2492573" xr:uid="{D30B155F-D64B-400A-9600-ADB82C26A135}"/>
    <hyperlink ref="B1444" r:id="rId881" display="https://gmatclub.com/forum/beginning-in-great-britain-and-spreading-across-western-europe-over-th-320766.html" xr:uid="{20875CB7-46DB-442A-8B06-1B8ADA83D01C}"/>
    <hyperlink ref="B558" r:id="rId882" display="https://gmatclub.com/forum/a-glycoprotein-is-a-protein-to-which-have-been-attached-a-monosacchari-320797.html" xr:uid="{923893CE-E514-47E7-85D0-08227DF86DAF}"/>
    <hyperlink ref="B1445" r:id="rId883" display="https://gmatclub.com/forum/there-are-less-than-60-javan-rhinos-in-the-world-today-and-specialists-320798.html" xr:uid="{390AB8DB-CAB8-4198-B35B-04CF8F80C03E}"/>
    <hyperlink ref="B559" r:id="rId884" display="https://gmatclub.com/forum/considered-a-pseudoscience-or-false-science-even-during-the-height-320929.html" xr:uid="{1589FB20-3863-4A6F-9E10-445A18F0A069}"/>
    <hyperlink ref="B1446" r:id="rId885" display="https://gmatclub.com/forum/hitachi-s-first-product-was-a-5-horsepower-electric-induction-motor-320930.html" xr:uid="{93F8119C-82F2-415B-A678-AF9475483772}"/>
    <hyperlink ref="B560" r:id="rId886" display="https://gmatclub.com/forum/good-teamwork-on-the-sports-field-or-in-an-office-can-sometimes-have-321022.html" xr:uid="{7A076855-98A8-4406-9278-52AA163190E2}"/>
    <hyperlink ref="B1447" r:id="rId887" display="https://gmatclub.com/forum/in-the-past-companies-claimed-that-low-fat-milk-was-healthier-than-re-321023.html" xr:uid="{2C681ADA-EA68-427F-B078-B6A796C17F3F}"/>
    <hyperlink ref="B561" r:id="rId888" display="https://gmatclub.com/forum/the-finding-that-senior-citizens-unlike-younger-members-of-the-popula-321214.html" xr:uid="{478AC273-2435-43D3-AE49-CCC763F4A27E}"/>
    <hyperlink ref="B1448" r:id="rId889" display="https://gmatclub.com/forum/the-london-tube-the-world-s-first-underground-railway-opened-in-janu-321215.html" xr:uid="{4C2754D4-0CE1-41F7-ACEA-0B91A69596FF}"/>
    <hyperlink ref="B562" r:id="rId890" display="https://gmatclub.com/forum/according-to-a-study-by-an-occupational-health-journal-an-employee-at-321243.html" xr:uid="{C200567B-7025-4392-B969-2BD605F9E203}"/>
    <hyperlink ref="B1449" r:id="rId891" display="https://gmatclub.com/forum/concerned-for-the-welfare-of-their-marine-wildlife-many-countries-hav-321244.html" xr:uid="{96120793-EB74-455B-81B2-ED4408B743A4}"/>
    <hyperlink ref="B563" r:id="rId892" display="https://gmatclub.com/forum/in-the-1880-s-new-steamships-made-it-possible-to-bring-cheap-wheat-and-321416.html" xr:uid="{C5719D1B-AD5C-41B0-8127-3E6A2CAE9377}"/>
    <hyperlink ref="B1450" r:id="rId893" display="https://gmatclub.com/forum/an-important-stylistic-element-in-dostoevsky-s-novels-is-polyphony-321417.html" xr:uid="{47C74C95-3EFE-47BF-84CA-270FAEA974AD}"/>
    <hyperlink ref="B564" r:id="rId894" display="https://gmatclub.com/forum/jane-believes-that-to-live-peacefully-with-others-around-her-is-more-i-321429.html" xr:uid="{F328E2AB-DBA9-4C4C-A3BE-25C48E096A83}"/>
    <hyperlink ref="B1451" r:id="rId895" display="https://gmatclub.com/forum/jane-was-with-the-impression-that-john-needed-her-help-321430.html" xr:uid="{C3222AC4-076F-48AD-88EF-9F2F5CAEE768}"/>
    <hyperlink ref="B565" r:id="rId896" display="https://gmatclub.com/forum/originally-presented-in-a-two-act-format-with-spoken-dialogue-smetana-321544.html" xr:uid="{7D8A553F-3DB8-4BAC-AC49-B6E438CE32B7}"/>
    <hyperlink ref="B1452" r:id="rId897" display="https://gmatclub.com/forum/while-microscopes-sometimes-distinguish-poisonous-mushroom-species-apa-321545.html" xr:uid="{C25CE2B1-30A7-44DB-9089-0D7C7CCF1F41}"/>
    <hyperlink ref="B566" r:id="rId898" display="https://gmatclub.com/forum/the-big-dog-bit-john-whose-paws-are-black-and-white-321645.html" xr:uid="{2DB22A77-9767-434E-A8B6-81088F97D300}"/>
    <hyperlink ref="B1453" r:id="rId899" display="https://gmatclub.com/forum/jane-will-maybe-ask-that-her-boss-increase-her-salary-321646.html" xr:uid="{DC882042-C50C-447B-A1D7-6BAB07B8DE6F}"/>
    <hyperlink ref="B567" r:id="rId900" display="https://gmatclub.com/forum/unlike-historical-evidence-of-weather-patterns-in-other-regions-of-the-321748.html" xr:uid="{CC795A73-2617-4265-A0B3-6808EF32706E}"/>
    <hyperlink ref="B1454" r:id="rId901" display="https://gmatclub.com/forum/the-ages-of-tropical-rain-forest-trees-provide-critical-information-fo-321749.html" xr:uid="{05B2B8C8-9BEE-4805-8F63-58A4E6BA4396}"/>
    <hyperlink ref="B568" r:id="rId902" display="https://gmatclub.com/forum/the-company-accountant-has-discovered-severe-discrepancies-in-the-fina-321926.html" xr:uid="{5D4588BB-DEEF-49A5-8CFD-A0FAC1B308BB}"/>
    <hyperlink ref="B1455" r:id="rId903" display="https://gmatclub.com/forum/bankers-worried-about-the-current-low-rates-of-investment-a-trend-vie-321925.html" xr:uid="{DDCD48B7-8DFE-4A2E-A0DF-47A193640622}"/>
    <hyperlink ref="B569" r:id="rId904" display="https://gmatclub.com/forum/senator-robert-lafollette-of-wisconsin-who-in-1924-ran-for-president-322093.html" xr:uid="{B0F3869B-FBCD-4C68-9900-54499789ECFC}"/>
    <hyperlink ref="B1456" r:id="rId905" display="https://gmatclub.com/forum/the-popularity-of-neo-gothic-architecture-grew-rapidly-during-the-322094.html" xr:uid="{FD30A61A-7FDC-4E02-A7F0-E2A8E426A2B9}"/>
    <hyperlink ref="B570" r:id="rId906" display="https://gmatclub.com/forum/requiring-a-number-of-gyroscopic-motion-recalibrations-which-may-amoun-322113.html" xr:uid="{5A3E5D93-FAF5-45E3-8825-F4530CF40F75}"/>
    <hyperlink ref="B1457" r:id="rId907" display="https://gmatclub.com/forum/in-the-victorian-era-all-those-who-frequented-a-gentleman-s-club-an-322114.html" xr:uid="{A21A2DEB-A57A-4CC9-84A2-B4F74B7213A3}"/>
    <hyperlink ref="B571" r:id="rId908" display="https://gmatclub.com/forum/although-the-port-city-of-bristol-was-once-home-to-a-thriving-maritime-322247.html" xr:uid="{C201E218-48D2-425A-AE2B-39CE5D71A7C8}"/>
    <hyperlink ref="B1458" r:id="rId909" display="https://gmatclub.com/forum/a-new-generation-of-online-tools-is-aiming-to-create-sophisticated-sho-322248.html" xr:uid="{FEEB5874-CC0A-4CF7-AE3B-F54EF19A8B8E}"/>
    <hyperlink ref="B572" r:id="rId910" display="https://gmatclub.com/forum/established-by-several-venture-capital-investors-from-silicon-valley-322334.html" xr:uid="{FC5EA9EA-1893-4292-8DE5-810FC109258F}"/>
    <hyperlink ref="B1459" r:id="rId911" display="https://gmatclub.com/forum/a-bouquet-of-flowers-which-is-usually-tied-with-a-ribbon-act-as-a-me-322335.html" xr:uid="{7C70F9ED-83FE-436D-B3EA-F952ECE92CD6}"/>
    <hyperlink ref="B573" r:id="rId912" display="https://gmatclub.com/forum/the-status-of-photography-as-an-art-form-was-initially-unclear-at-the-322585.html" xr:uid="{9FB142F3-44EE-412D-9632-A7951B274E73}"/>
    <hyperlink ref="B1460" r:id="rId913" display="https://gmatclub.com/forum/named-for-an-intel-co-founder-gordon-moore-moore-s-law-is-that-compu-322586.html" xr:uid="{1F950D7E-DD1D-45C0-BCB4-1E0F4577B06B}"/>
    <hyperlink ref="B574" r:id="rId914" display="https://gmatclub.com/forum/the-local-chapter-of-the-bike-riders-association-has-repeatedly-raile-322599.html" xr:uid="{6E1C2A15-0918-4DED-9A82-FE6D7F1D8D20}"/>
    <hyperlink ref="B1461" r:id="rId915" display="https://gmatclub.com/forum/ants-in-order-to-protect-their-queen-and-colony-uses-the-sense-of-sm-322600.html" xr:uid="{5EA925F6-E33F-40A0-ADFC-572CEC541D38}"/>
    <hyperlink ref="B575" r:id="rId916" display="https://gmatclub.com/forum/the-decorated-cave-of-pont-d-arc-which-contains-pictorial-drawings-ca-322703.html" xr:uid="{17361CF1-0DD6-42F5-B0CC-F9BBC350819F}"/>
    <hyperlink ref="B1462" r:id="rId917" display="https://gmatclub.com/forum/being-that-she-was-a-divorced-woman-whose-academic-qualifications-did-322705.html" xr:uid="{FF2EEE26-6EB3-4FCB-80AF-73A4195F639B}"/>
    <hyperlink ref="B581" r:id="rId918" display="https://gmatclub.com/forum/in-figure-skating-scores-are-based-on-expression-precision-and-innov-317464.html" xr:uid="{FB8C0D8C-ADB0-416D-9480-E9F2613451BA}"/>
    <hyperlink ref="B1468" r:id="rId919" display="https://gmatclub.com/forum/linguists-have-been-paying-more-scholarly-attention-to-the-english-spo-317465.html" xr:uid="{F2D8288F-F333-432E-A7CD-843734E06359}"/>
    <hyperlink ref="B582" r:id="rId920" display="https://gmatclub.com/forum/while-many-politicians-have-been-able-to-abuse-recent-changes-in-the-l-317654.html" xr:uid="{C56AF87C-B5C7-4DB0-9E63-23BB8080A31F}"/>
    <hyperlink ref="B1469" r:id="rId921" display="https://gmatclub.com/forum/although-the-income-of-farmers-is-expected-to-be-lower-this-year-than-317655.html" xr:uid="{20135E89-36E0-4709-AA18-2AB066B435CC}"/>
    <hyperlink ref="B583" r:id="rId922" display="https://gmatclub.com/forum/as-even-most-smokers-will-admit-smoking-is-both-unhealthy-and-cost-a-317664.html" xr:uid="{9D6D5536-EBA5-4B4A-8D86-77770444C6F0}"/>
    <hyperlink ref="B1470" r:id="rId923" display="https://gmatclub.com/forum/when-calculating-the-annual-tax-deducted-at-the-end-of-the-year-it-is-317665.html" xr:uid="{52E205A2-2C00-4FB7-8B75-BA57E5ACEE33}"/>
    <hyperlink ref="B584" r:id="rId924" display="https://gmatclub.com/forum/according-to-one-nutrition-consultant-healthy-adults-should-not-hesit-317841.html" xr:uid="{97F756D8-A4C2-44B9-8678-7392F40B93C1}"/>
    <hyperlink ref="B1471" r:id="rId925" display="https://gmatclub.com/forum/with-an-elaborate-menu-featuring-innovative-dishes-from-a-variety-of-w-317842.html" xr:uid="{77CC9795-7F59-470C-98D0-ED52FF884A27}"/>
    <hyperlink ref="B585" r:id="rId926" display="https://gmatclub.com/forum/as-early-as-1831-soldiers-of-fortune-were-enlisted-in-the-foreign-leg-317857.html" xr:uid="{6C3B10B9-6A49-4B4F-9349-B741EE8DA5CB}"/>
    <hyperlink ref="B1472" r:id="rId927" display="https://gmatclub.com/forum/the-state-hermitage-founded-by-catherine-the-great-comprises-objects-317858.html" xr:uid="{3E2F6519-564E-4E64-AE9D-DB9F09CD95F0}"/>
    <hyperlink ref="B586" r:id="rId928" display="https://gmatclub.com/forum/closely-interrelated-concepts-a-change-in-macroeconomic-policy-tends-317979.html" xr:uid="{5B0FD7DD-2DF2-4EF6-AB76-E5895BA78315}"/>
    <hyperlink ref="B1473" r:id="rId929" display="https://gmatclub.com/forum/the-entrepreneurs-credited-the-website-that-helped-the-owners-of-small-317980.html" xr:uid="{240947A7-7752-4714-B97E-080B3871D1A1}"/>
    <hyperlink ref="B587" r:id="rId930" display="https://gmatclub.com/forum/digitally-downloads-are-greatly-affecting-the-music-industry-an-unpre-318048.html" xr:uid="{FB6D1F96-C44B-4B7B-BEB0-D36D0BE126B1}"/>
    <hyperlink ref="B1474" r:id="rId931" display="https://gmatclub.com/forum/when-studying-for-the-gmat-one-should-remember-that-one-s-analytical-318049.html" xr:uid="{3507748C-2916-425C-9A4B-1A79369DD4E1}"/>
    <hyperlink ref="B588" r:id="rId932" display="https://gmatclub.com/forum/richard-is-not-only-a-terrific-pianist-but-also-great-at-playing-hock-318206.html" xr:uid="{32AF19A3-4842-482A-9CF7-1A6A08A222C5}"/>
    <hyperlink ref="B1475" r:id="rId933" display="https://gmatclub.com/forum/reducing-the-population-of-japanese-beetles-is-done-most-easily-by-app-318207.html" xr:uid="{2C863665-AA2F-4D8D-BEBC-D1A69035302D}"/>
    <hyperlink ref="B589" r:id="rId934" display="https://gmatclub.com/forum/because-the-theater-production-in-which-john-participated-has-failed-318220.html" xr:uid="{17B12824-828C-4119-8D2A-7E8C615A1085}"/>
    <hyperlink ref="B1476" r:id="rId935" display="https://gmatclub.com/forum/the-people-known-as-sumerians-are-credited-as-starting-the-first-civil-318221.html" xr:uid="{6FA97CA2-442A-423D-B526-CCC6E6427EA8}"/>
    <hyperlink ref="B590" r:id="rId936" display="https://gmatclub.com/forum/in-addition-to-winning-the-nobel-prize-in-physics-for-his-accomplishme-318365.html" xr:uid="{56C16E28-6FF6-4FD8-A845-386FF9061FF8}"/>
    <hyperlink ref="B1477" r:id="rId937" display="https://gmatclub.com/forum/galileo-galilei-had-discovered-four-moons-orbiting-jupiter-includi-318366.html" xr:uid="{2FE42D1D-D30A-4282-93A4-1C2780CBC389}"/>
    <hyperlink ref="B591" r:id="rId938" display="https://gmatclub.com/forum/abigail-adams-is-still-remembered-nowadays-almost-200-years-after-her-318375.html" xr:uid="{77406E8D-6B45-4D13-9603-B6E05217EC7D}"/>
    <hyperlink ref="B1478" r:id="rId939" display="https://gmatclub.com/forum/during-the-process-of-photosynthesis-some-of-the-light-energy-absorbe-318376.html" xr:uid="{52A1E8AA-DEE1-4965-B059-551BBB7C2A25}"/>
    <hyperlink ref="B592" r:id="rId940" display="https://gmatclub.com/forum/acid-rain-is-considered-not-yet-so-serious-a-problem-in-the-west-as-in-318492.html" xr:uid="{098B791D-0B64-4478-A10A-09134B256F81}"/>
    <hyperlink ref="B1479" r:id="rId941" display="https://gmatclub.com/forum/federal-judges-are-sentencing-white-collar-criminals-to-prison-with-mo-318493.html" xr:uid="{956BDC23-DEB6-4510-94D8-01A5B87640E4}"/>
    <hyperlink ref="B593" r:id="rId942" display="https://gmatclub.com/forum/basing-their-opinion-on-fatality-rates-in-road-accidents-british-road-318542.html" xr:uid="{04C05490-FF8A-48DD-98EA-A183C6F272E5}"/>
    <hyperlink ref="B1480" r:id="rId943" display="https://gmatclub.com/forum/while-shamanism-a-system-of-religious-practices-and-beliefs-involving-318543.html" xr:uid="{55AF0B4A-748E-4CC0-8464-06697B88AB14}"/>
    <hyperlink ref="B594" r:id="rId944" display="https://gmatclub.com/forum/discovered-by-a-french-soldier-in-1799-the-rosetta-stone-was-inscribe-318714.html" xr:uid="{6485A39A-231D-4569-9F99-F0A4F13F4BB6}"/>
    <hyperlink ref="B1481" r:id="rId945" display="https://gmatclub.com/forum/while-the-skeleton-of-a-typical-human-adult-will-contain-206-bones-th-318715.html" xr:uid="{CA60C8AC-069E-483F-81FB-CAFDEF35385C}"/>
    <hyperlink ref="B595" r:id="rId946" display="https://gmatclub.com/forum/the-audience-in-soccer-matches-are-oftentimes-hard-to-control-318726.html" xr:uid="{282722F1-EE60-4F49-8ACE-8F699838A425}"/>
    <hyperlink ref="B1482" r:id="rId947" display="https://gmatclub.com/forum/despite-the-controversy-surrounding-the-invention-of-the-telephone-be-318727.html" xr:uid="{B3CB5EC8-D795-4382-AC3A-347E15190453}"/>
    <hyperlink ref="B596" r:id="rId948" display="https://gmatclub.com/forum/deficiencies-in-calcium-have-been-shown-to-cause-slow-bone-growing-318884.html" xr:uid="{DBCD0C46-04D5-464B-A343-F4D9567D4E05}"/>
    <hyperlink ref="B1483" r:id="rId949" display="https://gmatclub.com/forum/just-three-years-ago-the-lute-a-stringed-instrument-invented-in-the-318885.html" xr:uid="{2228B78D-136D-465C-8C43-37A4A3D54EBB}"/>
    <hyperlink ref="B597" r:id="rId950" display="https://gmatclub.com/forum/the-town-has-a-park-a-fountain-and-is-considered-a-tourist-destinati-318898.html" xr:uid="{43A4D94C-A4D0-4A13-9148-F7FC9EB28CB3}"/>
    <hyperlink ref="B1484" r:id="rId951" display="https://gmatclub.com/forum/to-public-health-officials-monitoring-infectious-diseases-present-a-c-318899.html" xr:uid="{1A117256-23FF-4B39-872E-6B318EB683AA}"/>
    <hyperlink ref="B598" r:id="rId952" display="https://gmatclub.com/forum/it-is-highly-desirable-that-you-furnish-evidence-of-your-expenses-319027.html" xr:uid="{75762CD3-3A18-4FBB-A4D6-22C27D419E42}"/>
    <hyperlink ref="B1485" r:id="rId953" display="https://gmatclub.com/forum/the-young-man-was-surprised-to-find-that-his-experience-as-a-tutor-319028.html" xr:uid="{87DC99AF-66BB-405D-BB7F-7F2DE30878EB}"/>
    <hyperlink ref="B599" r:id="rId954" display="https://gmatclub.com/forum/a-small-but-promising-internet-initiative-ceased-its-operations-becaus-319090.html" xr:uid="{78A9D478-B6EF-42BB-9EE5-0C2A1C9693A4}"/>
    <hyperlink ref="B1486" r:id="rId955" display="https://gmatclub.com/forum/in-the-panopticon-a-unique-type-of-prison-designed-by-english-philoso-319091.html" xr:uid="{A3DDC221-279E-4991-8B3B-0CB19E0ADD75}"/>
    <hyperlink ref="B600" r:id="rId956" display="https://gmatclub.com/forum/curious-about-the-possibility-of-inducing-false-memories-the-resea-319282.html" xr:uid="{F2B09C7C-D668-4442-8494-47D4076A800A}"/>
    <hyperlink ref="B1487" r:id="rId957" display="https://gmatclub.com/forum/if-one-string-is-half-the-length-of-another-then-the-pitch-that-is-pr-319283.html" xr:uid="{7B019657-FDAD-4BFA-954A-84602DA9E50D}"/>
    <hyperlink ref="B601" r:id="rId958" display="https://gmatclub.com/forum/an-experiment-in-a-recent-nephrological-study-of-glomerulonephritis-de-319302.html" xr:uid="{618A76E7-DC39-4889-B41F-B534A0651386}"/>
    <hyperlink ref="B1488" r:id="rId959" display="https://gmatclub.com/forum/citizens-of-portugal-may-not-enter-portuguese-casinos-unless-they-are-319303.html" xr:uid="{962ED376-80E1-47BA-89FB-32B2D94D1DF3}"/>
    <hyperlink ref="B602" r:id="rId960" display="https://gmatclub.com/forum/although-deciding-the-outcome-of-an-election-by-chance-may-seem-antiqu-319469.html" xr:uid="{B5E108A2-35A0-4AD7-963D-34F3783B9A08}"/>
    <hyperlink ref="B1489" r:id="rId961" display="https://gmatclub.com/forum/although-staff-at-one-fast-food-chain-in-an-effort-to-encourage-child-319470.html" xr:uid="{27C3B039-4966-4864-A861-8DFE9DFFDB43}"/>
    <hyperlink ref="B603" r:id="rId962" display="https://gmatclub.com/forum/the-chances-of-sighting-large-groups-of-the-north-atlantic-right-whale-319489.html" xr:uid="{D46E44AD-1B18-429D-853F-D28B6136E966}"/>
    <hyperlink ref="B1490" r:id="rId963" display="https://gmatclub.com/forum/the-cardiovascular-system-which-regulates-blood-distribution-and-the-319490.html" xr:uid="{CD62771E-0685-4007-A01F-07E131F45136}"/>
    <hyperlink ref="B604" r:id="rId964" display="https://gmatclub.com/forum/either-stocks-or-bonds-have-advantages-stocks-can-increase-in-value-an-319625.html" xr:uid="{9BBAA662-9FA1-4F27-8C66-D71E843C2723}"/>
    <hyperlink ref="B1491" r:id="rId965" display="https://gmatclub.com/forum/the-private-companies-that-managed-airport-screening-during-the-twenti-319626.html" xr:uid="{D33DA6E1-42A3-4F3E-9AAA-7AAA980760E8}"/>
    <hyperlink ref="B605" r:id="rId966" display="https://gmatclub.com/forum/unlike-the-rigid-assembly-line-pioneered-by-henry-ford-in-the-early-319684.html" xr:uid="{E62379C3-5BDB-4228-A9E1-C59477ADEE97}"/>
    <hyperlink ref="B1492" r:id="rId967" display="https://gmatclub.com/forum/mannerism-a-visual-arts-movement-from-the-late-1400s-has-marked-the-319685.html" xr:uid="{49BCF402-36BE-4567-816C-9832C19AE60B}"/>
    <hyperlink ref="B606" r:id="rId968" display="https://gmatclub.com/forum/inspired-by-the-circumstances-he-witnessed-and-documented-during-the-p-319932.html" xr:uid="{D3BB3333-5F12-4B8C-ACF8-04097459FE24}"/>
    <hyperlink ref="B1493" r:id="rId969" display="https://gmatclub.com/forum/brand-management-in-the-personal-care-industry-like-any-industry-is-319933.html" xr:uid="{2781FB84-E520-40C3-A92A-4D0D8F7D03B9}"/>
    <hyperlink ref="B614" r:id="rId970" display="https://gmatclub.com/forum/clarinbridge-oyster-festival-an-annual-irish-festival-is-a-fairly-po-315646.html" xr:uid="{B43ED340-7222-4C49-A891-C15959D6FCED}"/>
    <hyperlink ref="B1501" r:id="rId971" display="https://gmatclub.com/forum/sensing-danger-physical-combat-or-escape-are-the-situations-that-the-315647.html" xr:uid="{8037025C-49A8-4439-AC26-390CBDF3A2A1}"/>
    <hyperlink ref="B615" r:id="rId972" display="https://gmatclub.com/forum/that-the-distribution-of-donated-computers-to-impoverished-residents-315707.html" xr:uid="{4B904EAA-0A1F-4313-9D4D-D80E0397BBA0}"/>
    <hyperlink ref="B1502" r:id="rId973" display="https://gmatclub.com/forum/following-a-200-000-grant-from-the-department-of-homeland-security-315708.html" xr:uid="{C747CA66-F826-445F-9013-DC6D01A89ED3}"/>
    <hyperlink ref="B616" r:id="rId974" display="https://gmatclub.com/forum/excessive-exposure-to-loud-sounds-can-not-only-damage-the-cochlea-the-315764.html" xr:uid="{8EE75ABE-69AE-4EB4-8C09-A7B46F9BCFE1}"/>
    <hyperlink ref="B1503" r:id="rId975" display="https://gmatclub.com/forum/established-in-1945-upon-the-demise-of-the-league-of-nations-the-unit-315763.html" xr:uid="{179B15FE-3042-4842-8136-5848B6E672BC}"/>
    <hyperlink ref="B617" r:id="rId976" display="https://gmatclub.com/forum/nutritious-food-like-fruit-and-vegetables-is-vital-to-a-child-s-deve-315821.html" xr:uid="{4B875AD9-466F-4044-92FC-19C286D335A6}"/>
    <hyperlink ref="B1504" r:id="rId977" display="https://gmatclub.com/forum/brought-from-the-americas-by-the-spaniards-and-quickly-adapted-for-cul-315822.html" xr:uid="{886FF0FF-F82C-4D31-9712-6AA73190CF20}"/>
    <hyperlink ref="B618" r:id="rId978" display="https://gmatclub.com/forum/an-academic-institution-that-has-granted-tenure-to-one-of-its-employee-315892.html" xr:uid="{3A9BEB46-B29D-4391-8D06-151DFF68C873}"/>
    <hyperlink ref="B1505" r:id="rId979" display="https://gmatclub.com/forum/reading-not-only-improves-language-skills-but-also-develops-the-imagin-315893.html" xr:uid="{2FA8A864-A744-4ACC-8A1D-8DC0032C954B}"/>
    <hyperlink ref="B619" r:id="rId980" display="https://gmatclub.com/forum/not-having-the-technical-background-many-people-do-not-succeed-in-cor-316033.html" xr:uid="{0C35223F-2D42-4542-A6D9-A000358766A2}"/>
    <hyperlink ref="B1506" r:id="rId981" display="https://gmatclub.com/forum/john-loves-jane-because-of-the-fact-that-she-is-kind-316034.html" xr:uid="{BC99DFB8-BB6F-4A93-A6C5-89974396D4BE}"/>
    <hyperlink ref="B620" r:id="rId982" display="https://gmatclub.com/forum/it-is-a-common-belief-that-if-one-wants-to-succeed-they-need-to-be-no-316166.html" xr:uid="{07A843F6-BE26-4C7F-B9DC-F560DBF06EDE}"/>
    <hyperlink ref="B1507" r:id="rId983" display="https://gmatclub.com/forum/the-ancient-sanskrit-epic-the-mahabharata-developed-through-a-long-316167.html" xr:uid="{E1B9D1D4-CE80-4506-AA2D-A4FF0C3A2D78}"/>
    <hyperlink ref="B621" r:id="rId984" display="https://gmatclub.com/forum/to-screen-women-for-colorectal-cancer-the-use-of-either-colonoscopy-316258.html" xr:uid="{710266EF-6831-4F3A-8C9E-260517076AB4}"/>
    <hyperlink ref="B1508" r:id="rId985" display="https://gmatclub.com/forum/some-scholars-consider-nobel-laureate-doris-lessing-s-the-golden-noteb-316259.html" xr:uid="{DADA75FA-5ABB-49B2-B0A7-E8A35534D78D}"/>
    <hyperlink ref="B622" r:id="rId986" display="https://gmatclub.com/forum/concerned-about-its-local-wildlife-the-regional-council-proposed-that-316296.html" xr:uid="{456E3DB4-27B5-4F44-B313-19706B9E7527}"/>
    <hyperlink ref="B1509" r:id="rId987" display="https://gmatclub.com/forum/modern-historians-have-challenged-the-common-belief-that-suicide-rates-316297.html" xr:uid="{DBA83010-50A4-4F82-B917-3B346D209143}"/>
    <hyperlink ref="B623" r:id="rId988" display="https://gmatclub.com/forum/after-searching-for-a-practical-substitute-to-the-inconvenience-and-ex-316371.html" xr:uid="{63E52C24-3D0E-43DE-9F36-752038AD6BCC}"/>
    <hyperlink ref="B1510" r:id="rId989" display="https://gmatclub.com/forum/the-reason-that-the-4th-of-july-is-the-date-chosen-to-celebrate-indepe-316372.html" xr:uid="{227B0867-4002-48CE-B6AC-8DF2A477D6CF}"/>
    <hyperlink ref="B624" r:id="rId990" display="https://gmatclub.com/forum/a-major-medical-center-recommends-that-doctors-take-a-brief-nap-during-316527.html" xr:uid="{E2753E94-D14F-4325-B2E5-D6633F6FD045}"/>
    <hyperlink ref="B1511" r:id="rId991" display="https://gmatclub.com/forum/measuring-a-patient-s-ratio-of-white-blood-cell-types-may-help-physici-316526.html" xr:uid="{93A0615A-C314-44B1-9417-AB99841C61CC}"/>
    <hyperlink ref="B625" r:id="rId992" display="https://gmatclub.com/forum/the-economic-processes-of-urbanization-that-have-left-many-rural-areas-316622.html" xr:uid="{EC6D3FA0-A2BA-4C44-B3FE-748641B4B604}"/>
    <hyperlink ref="B1512" r:id="rId993" display="https://gmatclub.com/forum/in-the-design-process-functionality-is-as-important-as-originality-is-316623.html" xr:uid="{E77D647A-D81E-49B6-A16A-BD71A3D3D07A}"/>
    <hyperlink ref="B626" r:id="rId994" location="p2460982" display="https://gmatclub.com/forum/in-human-beings-a-serotonin-like-drug-d-fenfluramine-releases-316695.html - p2460982" xr:uid="{C66B8D97-319B-44AB-9A69-64312A5EB879}"/>
    <hyperlink ref="B1513" r:id="rId995" display="https://gmatclub.com/forum/defining-a-medical-practitioner-as-any-individual-whose-occupation-is-316696.html" xr:uid="{97B3CDAE-6E62-4169-B32C-2EC890FE7F12}"/>
    <hyperlink ref="B627" r:id="rId996" display="https://gmatclub.com/forum/just-when-bankruptcy-reform-appears-headed-for-a-certain-passage-in-th-316869.html" xr:uid="{3AF0F78A-2D55-4A6B-839B-8E5880AD38CF}"/>
    <hyperlink ref="B1514" r:id="rId997" display="https://gmatclub.com/forum/the-philosophical-doctrine-of-incompatibility-posits-an-inherent-irrec-316870.html" xr:uid="{235EEC06-5508-4517-9E52-EA038B29DA91}"/>
    <hyperlink ref="B628" r:id="rId998" display="https://gmatclub.com/forum/originally-developed-for-american-college-students-mark-zuckerberg-fo-316887.html" xr:uid="{6ED48275-D0C0-4A98-8EAA-CCDB6DD6E966}"/>
    <hyperlink ref="B1515" r:id="rId999" display="https://gmatclub.com/forum/since-stock-exchange-indexes-fluctuate-unexpectedly-every-buyer-shoul-316888.html" xr:uid="{FDE33FCA-D987-4AEB-9EA5-83577CC65004}"/>
    <hyperlink ref="B629" r:id="rId1000" display="https://gmatclub.com/forum/charles-darwin-argued-that-plant-and-animal-species-were-evolved-slowl-316983.html" xr:uid="{8A9DC1F3-6FC8-480E-8BDC-A9E0B2322831}"/>
    <hyperlink ref="B1516" r:id="rId1001" display="https://gmatclub.com/forum/the-pomo-are-a-people-who-are-native-to-northern-california-and-who-ar-316982.html" xr:uid="{9AF7F71F-6FD9-4A2C-86BA-E84F8DC5A772}"/>
    <hyperlink ref="B630" r:id="rId1002" display="https://gmatclub.com/forum/the-reason-for-which-grace-o-malley-who-was-an-irish-noblewoman-who-317034.html" xr:uid="{3DAF4FC0-D7F6-4966-8E11-B6F522160000}"/>
    <hyperlink ref="B1517" r:id="rId1003" display="https://gmatclub.com/forum/experts-when-asked-about-children-lacking-academic-motivation-recomm-317035.html" xr:uid="{66BBBE0A-9450-4462-B25B-5E6D1CF2CA60}"/>
    <hyperlink ref="B631" r:id="rId1004" display="https://gmatclub.com/forum/the-great-advantage-of-using-plutonium-rather-than-u-235-in-the-manufa-317204.html" xr:uid="{0D55EE88-6526-482E-892E-25CABEA0DCDB}"/>
    <hyperlink ref="B1518" r:id="rId1005" location="p2464757" display="https://gmatclub.com/forum/tecumseh-struggled-to-convince-his-fellow-shawnees-as-well-as-the-oth-317205.html - p2464757" xr:uid="{83E0499A-B2E3-4971-B696-96BB56DBA0B6}"/>
    <hyperlink ref="B632" r:id="rId1006" display="https://gmatclub.com/forum/a-common-misconception-is-that-if-a-gmat-test-taker-does-not-have-supe-317211.html" xr:uid="{9144214C-7172-4F80-83D6-9F9DF714042C}"/>
    <hyperlink ref="B1519" r:id="rId1007" display="https://gmatclub.com/forum/art-therapy-and-drama-therapy-which-are-based-in-a-broad-spectrum-of-317212.html" xr:uid="{4F9BA6DD-423F-421B-8F5A-84D8E0B95D0E}"/>
    <hyperlink ref="B633" r:id="rId1008" display="https://gmatclub.com/forum/the-irish-playwright-john-synge-wanted-to-see-ireland-free-both-of-eng-317336.html" xr:uid="{B28ACB5B-824D-4208-B3C1-59926266F0CA}"/>
    <hyperlink ref="B1520" r:id="rId1009" display="https://gmatclub.com/forum/although-most-of-the-hundred-million-bicycles-in-the-united-states-are-317337.html" xr:uid="{EF23EAEF-4227-4B82-AEF7-C2B3D90FA3A4}"/>
    <hyperlink ref="B634" r:id="rId1010" display="https://gmatclub.com/forum/in-the-process-of-developing-a-successful-career-self-motivation-s-im-317344.html" xr:uid="{BB5C20F2-CF85-4600-9B44-C1F995A244A5}"/>
    <hyperlink ref="B1521" r:id="rId1011" display="https://gmatclub.com/forum/the-term-malfunction-is-a-failure-to-function-or-abnormal-functionin-317345.html" xr:uid="{3F1C526F-F5A6-4AAD-AA50-B9EE5361DA5C}"/>
    <hyperlink ref="B635" r:id="rId1012" display="https://gmatclub.com/forum/millions-of-workers-have-jobs-that-are-able-to-be-done-as-well-at-home-317421.html" xr:uid="{BF5D544D-8DCE-4B95-8851-C3C8934C6FE9}"/>
    <hyperlink ref="B1522" r:id="rId1013" display="https://gmatclub.com/forum/president-carter-urged-that-women-as-well-as-men-317422.html" xr:uid="{A739E06C-17C1-4DEC-AD39-6B0D67F07E44}"/>
    <hyperlink ref="B640" r:id="rId1014" display="https://gmatclub.com/forum/according-to-the-american-psychologist-howard-gardner-the-concept-of-311788.html" xr:uid="{74E7B6DD-42FF-4DE9-8F28-85DF5613F898}"/>
    <hyperlink ref="B1527" r:id="rId1015" display="https://gmatclub.com/forum/the-management-of-the-minor-league-team-considered-raising-admission-a-311789.html" xr:uid="{963295B9-8904-4F38-9F79-5B800AF55F13}"/>
    <hyperlink ref="B641" r:id="rId1016" display="https://gmatclub.com/forum/business-owners-who-have-relocated-from-large-urban-areas-to-small-tow-311921.html" xr:uid="{619D51B8-ABF3-4DE1-9B4F-659EB4EAA872}"/>
    <hyperlink ref="B1528" r:id="rId1017" display="https://gmatclub.com/forum/among-the-many-reasons-for-his-defeat-in-the-election-was-his-arrogant-311922.html" xr:uid="{2E489DAF-4F58-46C6-BEA6-96C9ADB5F85E}"/>
    <hyperlink ref="B642" r:id="rId1018" display="https://gmatclub.com/forum/many-united-states-congressmen-recently-voted-to-give-the-national-sec-312097.html" xr:uid="{7BE2E06B-7F3A-45F6-BA39-D9BBF02C5EA1}"/>
    <hyperlink ref="B1529" r:id="rId1019" display="https://gmatclub.com/forum/when-performing-thorough-examinations-of-patients-with-histories-of-he-312098.html" xr:uid="{D509FFCF-9D52-4061-8702-FFEDE1E1297B}"/>
    <hyperlink ref="B643" r:id="rId1020" display="https://gmatclub.com/forum/the-new-model-of-dark-matter-reactivity-hopefully-can-provide-sufficie-312207.html" xr:uid="{1319CE12-4612-458C-B4DC-B531C8EC16C2}"/>
    <hyperlink ref="B1530" r:id="rId1021" display="https://gmatclub.com/forum/the-argument-that-the-dominant-form-of-economic-policy-today-is-not-tr-312208.html" xr:uid="{FDBACDE3-FEE6-4933-9CD8-8CE5B291DAED}"/>
    <hyperlink ref="B644" r:id="rId1022" display="https://gmatclub.com/forum/income-tax-indexing-is-intended-to-eliminate-constantly-increasing-312363.html" xr:uid="{D7077428-B860-49CB-8B5C-FEB4014C5A46}"/>
    <hyperlink ref="B1531" r:id="rId1023" display="https://gmatclub.com/forum/when-the-human-genome-was-sequenced-last-year-scientists-gained-acces-312364.html" xr:uid="{88A2DAF8-E98E-4820-BF30-483E7617F5A9}"/>
    <hyperlink ref="B651" r:id="rId1024" display="https://gmatclub.com/forum/some-of-the-most-wrenching-images-of-1985-were-starving-of-ethiopia-309890.html" xr:uid="{4C85C2FE-9289-4802-8C2B-15DAC4704313}"/>
    <hyperlink ref="B1538" r:id="rId1025" display="https://gmatclub.com/forum/the-recently-discovered-dinosaur-fossils-provide-justification-for-the-309891.html" xr:uid="{977D9323-A68C-41B9-A2EE-5D7B81136595}"/>
    <hyperlink ref="B652" r:id="rId1026" display="https://gmatclub.com/forum/there-seems-to-be-a-broad-range-of-international-policy-issues-on-whic-310071.html" xr:uid="{6E3584E8-80F8-42EC-99EA-AAF96C1EA406}"/>
    <hyperlink ref="B1539" r:id="rId1027" display="https://gmatclub.com/forum/at-a-time-when-narrowly-won-presidential-elections-seem-more-the-rule-310072.html" xr:uid="{D95469D4-3D14-490C-A62C-BA8197FB625B}"/>
    <hyperlink ref="B653" r:id="rId1028" display="https://gmatclub.com/forum/varieties-of-influenza-range-in-severity-from-mild-flus-treatable-wit-310240.html" xr:uid="{4D5E3A19-32EE-4D3D-9AF9-24C7F0D92D3D}"/>
    <hyperlink ref="B1540" r:id="rId1029" display="https://gmatclub.com/forum/in-1997-a-9-0-ruling-from-the-supreme-court-in-reno-v-american-civil-310241.html" xr:uid="{819AD9F1-AE3E-4B5D-AE05-E6F66E5FD123}"/>
    <hyperlink ref="B654" r:id="rId1030" display="https://gmatclub.com/forum/there-has-been-some-speculation-that-the-severed-engine-of-the-airplan-310416.html" xr:uid="{1A0ED911-60A9-433D-8B21-E71FBDD5083A}"/>
    <hyperlink ref="B1541" r:id="rId1031" display="https://gmatclub.com/forum/in-a-standard-crossword-puzzle-the-black-boxes-are-placed-to-make-the-310417.html" xr:uid="{03F02B16-DB37-4084-A29E-9EDBB7F3ECB1}"/>
    <hyperlink ref="B655" r:id="rId1032" display="https://gmatclub.com/forum/plunging-prices-are-revealing-the-extent-to-which-nations-hailed-in-r-310534.html" xr:uid="{7C377614-38A1-461B-BD2D-BA711682E9A3}"/>
    <hyperlink ref="B1542" r:id="rId1033" display="https://gmatclub.com/forum/although-naturally-ranging-from-western-europe-to-the-persian-shores-o-310535.html" xr:uid="{F18CD157-DB98-4ADE-B80E-FAA88FF633C0}"/>
    <hyperlink ref="B656" r:id="rId1034" display="https://gmatclub.com/forum/the-economic-problem-puerto-rico-has-is-properly-characterized-a-sur-310672.html" xr:uid="{BFFC1923-DDF7-4E96-8BF9-5A89358D3E24}"/>
    <hyperlink ref="B1543" r:id="rId1035" display="https://gmatclub.com/forum/as-vital-as-their-igloos-which-permit-the-innuits-to-live-in-reasonab-310673.html" xr:uid="{83AD86C6-3D32-4C77-8A76-6DA8CE873767}"/>
    <hyperlink ref="B657" r:id="rId1036" display="https://gmatclub.com/forum/most-bird-species-sing-despite-lacking-vocal-chords-compenating-with-310830.html" xr:uid="{681A3C48-0259-4832-B156-087609A3756A}"/>
    <hyperlink ref="B1544" r:id="rId1037" display="https://gmatclub.com/forum/in-comparison-to-people-elephants-are-capable-of-perceiving-a-much-wi-310831.html" xr:uid="{47B88C84-7B89-4DC5-AC29-CB5B1C487084}"/>
    <hyperlink ref="B658" r:id="rId1038" display="https://gmatclub.com/forum/the-first-progress-in-combating-infection-was-made-in-1847-by-the-hung-311008.html" xr:uid="{86FF0F56-0D5A-4C0B-A984-1833A0F6A31D}"/>
    <hyperlink ref="B1545" r:id="rId1039" display="https://gmatclub.com/forum/thomas-jefferson-the-muted-public-speaker-was-quite-different-from-311009.html" xr:uid="{943EA8CE-2B66-4D6D-929F-44281A007734}"/>
    <hyperlink ref="B659" r:id="rId1040" display="https://gmatclub.com/forum/like-other-forms-of-physical-activity-tai-chi-might-help-mitigate-the-311091.html" xr:uid="{61BB58BF-6442-454F-8AA1-D47B71CF00A7}"/>
    <hyperlink ref="B1546" r:id="rId1041" display="https://gmatclub.com/forum/though-the-remains-of-some-of-the-oldest-hominid-specimens-have-almost-311092.html" xr:uid="{0099BBD6-549C-4E89-97F3-212AB9357FCC}"/>
    <hyperlink ref="B660" r:id="rId1042" display="https://gmatclub.com/forum/einstein-s-theory-of-relativity-holds-that-the-gravity-of-a-massive-bo-311330.html" xr:uid="{5F64BBAE-4765-446E-87C8-7330AF62D910}"/>
    <hyperlink ref="B1547" r:id="rId1043" display="https://gmatclub.com/forum/the-huge-painted-temples-the-canals-and-cause-ways-the-palaces-and-m-311332.html" xr:uid="{A7B505DE-2D4E-4F57-BC84-7A7E7660FF5B}"/>
    <hyperlink ref="B661" r:id="rId1044" display="https://gmatclub.com/forum/created-from-the-finest-sands-of-the-mediterranean-highly-skilled-art-311504.html" xr:uid="{94AC1B49-25C6-4635-9E5B-F5AE77D415AC}"/>
    <hyperlink ref="B1548" r:id="rId1045" display="https://gmatclub.com/forum/jean-michel-basquiat-who-was-a-painter-and-a-musician-created-painti-311505.html" xr:uid="{B2F705D6-B0C6-43BE-9C10-3590462113AA}"/>
    <hyperlink ref="B662" r:id="rId1046" display="https://gmatclub.com/forum/real-family-income-excluding-the-effects-of-inflation-has-rapidly-rise-311600.html" xr:uid="{13E51C96-8416-4974-9CF0-D39BF6677A54}"/>
    <hyperlink ref="B1549" r:id="rId1047" display="https://gmatclub.com/forum/baseball-is-unique-for-the-major-sports-because-it-is-the-only-ball-311601.html" xr:uid="{B439CD60-B4AE-4B91-9AAC-22483573CFC3}"/>
    <hyperlink ref="B668" r:id="rId1048" display="https://gmatclub.com/forum/evidence-that-a-giant-meteorite-collided-with-the-earth-some-65-millio-307041.html" xr:uid="{65E018CE-1F04-4920-B458-4EC7C8A1A1E8}"/>
    <hyperlink ref="B1555" r:id="rId1049" display="https://gmatclub.com/forum/in-their-physical-characteristics-bat-species-range-from-the-hog-307042.html" xr:uid="{BB44E3B0-C743-4CFD-8DEE-310DF241934D}"/>
    <hyperlink ref="B669" r:id="rId1050" display="https://gmatclub.com/forum/it-has-traditionally-been-thought-that-all-biological-functions-declin-307267.html" xr:uid="{438A922A-9136-47AF-83AA-F8E847D07C3B}"/>
    <hyperlink ref="B1556" r:id="rId1051" display="https://gmatclub.com/forum/since-1967-federal-reserve-banks-have-refused-to-process-through-307268.html" xr:uid="{F00B6BB8-75AF-4713-A4B7-57E440128266}"/>
    <hyperlink ref="B670" r:id="rId1052" display="https://gmatclub.com/forum/a-primary-objective-of-the-rivalry-between-greet-powers-in-southern-af-307483.html" xr:uid="{87308672-8EAE-459E-8B54-1832DFB577DB}"/>
    <hyperlink ref="B1557" r:id="rId1053" display="https://gmatclub.com/forum/because-uranium-is-the-heaviest-and-it-is-therefore-the-most-penetrating-307484.html" xr:uid="{87B16AA9-4086-4576-B0B1-42E75D0C8840}"/>
    <hyperlink ref="B671" r:id="rId1054" display="https://gmatclub.com/forum/topic307743.html" xr:uid="{5DEC8667-D787-4200-B04F-51D1B43F99C2}"/>
    <hyperlink ref="B1558" r:id="rId1055" display="https://gmatclub.com/forum/topic307744.html" xr:uid="{40FBBDCC-AE36-4BDF-A548-9F3DA6000A62}"/>
    <hyperlink ref="B672" r:id="rId1056" display="https://gmatclub.com/forum/the-selection-in-the-free-agent-draft-was-based-less-on-the-player-s-a-307909.html" xr:uid="{68C04D6F-3B73-442B-8A74-CB8799A204FF}"/>
    <hyperlink ref="B1559" r:id="rId1057" display="https://gmatclub.com/forum/the-poetry-of-george-herbert-is-regarded-by-many-critics-as-equal-i-307910.html" xr:uid="{57246D12-178F-4BA9-A07A-D1EE6DDF6CAD}"/>
    <hyperlink ref="B673" r:id="rId1058" display="https://gmatclub.com/forum/in-the-united-states-some-55-percent-of-the-labor-force-308175.html" xr:uid="{FC7E5D87-AEBD-4274-9D34-6AEBF67952BC}"/>
    <hyperlink ref="B1560" r:id="rId1059" display="https://gmatclub.com/forum/topic308176.html" xr:uid="{E0449386-097D-4D4F-A561-EBBCB2F562CF}"/>
    <hyperlink ref="B674" r:id="rId1060" display="https://gmatclub.com/forum/although-nearly-30-percent-of-the-more-than-9-million-residents-of-308445.html" xr:uid="{BE813AF6-4FEC-439A-BCDA-C34D23A76DAF}"/>
    <hyperlink ref="B1561" r:id="rId1061" display="https://gmatclub.com/forum/after-junko-lay-down-having-finished-a-hard-day-s-work-sleep-308446.html" xr:uid="{42BD55E8-F5DC-4CCE-91AE-DA33AE97E4F8}"/>
    <hyperlink ref="B675" r:id="rId1062" display="https://gmatclub.com/forum/until-quite-recently-american-economists-have-assumed-that-308571.html" xr:uid="{726B16E5-D983-4B5D-9D78-B6CD1B51E3D8}"/>
    <hyperlink ref="B1562" r:id="rId1063" display="https://gmatclub.com/forum/fanny-burney-s-historical-importance-as-a-novelist-is-undeniable-e-308572.html" xr:uid="{62C84F8C-4378-49B1-8D60-54A534EAB2A4}"/>
    <hyperlink ref="B676" r:id="rId1064" display="https://gmatclub.com/forum/the-mpemba-effect-refers-to-the-fact-that-hot-water-freezes-more-308679.html" xr:uid="{50D198C6-71A9-454B-9C8B-C67D99DE104D}"/>
    <hyperlink ref="B1563" r:id="rId1065" display="https://gmatclub.com/forum/the-recently-discovered-planet-kepler-90i-was-found-via-machine-learni-308680.html" xr:uid="{FE90AB6F-DA4E-42B5-AD83-26850D92B1D0}"/>
    <hyperlink ref="B677" r:id="rId1066" display="https://gmatclub.com/forum/the-battle-of-bull-run-which-took-place-on-july-21-1861-near-the-tow-308882.html" xr:uid="{F16217E2-6F6D-4D5E-AC87-0D5EF81E0C40}"/>
    <hyperlink ref="B1564" r:id="rId1067" display="https://gmatclub.com/forum/a-recent-decision-made-by-the-united-states-attorney-for-the-southern-308884.html" xr:uid="{5A55DF38-C732-4C19-9390-3343D8C101EF}"/>
    <hyperlink ref="B678" r:id="rId1068" display="https://gmatclub.com/forum/since-the-1940-s-the-farms-and-ranches-of-the-great-plains-have-been-s-309064.html" xr:uid="{36882B5A-71C7-44C5-B209-BE678E7B5986}"/>
    <hyperlink ref="B1565" r:id="rId1069" display="https://gmatclub.com/forum/schizophrenic-hallucinations-may-result-from-a-buildup-in-the-patient-309065.html" xr:uid="{692BBFC5-B21E-4913-AFBF-85D0D81202B2}"/>
    <hyperlink ref="B679" r:id="rId1070" display="https://gmatclub.com/forum/according-to-the-report-of-the-un-conference-on-desertification-309291.html" xr:uid="{C9D2B5D4-5BD9-4558-8A1A-BE20A413A520}"/>
    <hyperlink ref="B1566" r:id="rId1071" display="https://gmatclub.com/forum/last-august-while-clearing-the-field-a-mine-exploded-309292.html" xr:uid="{E35BCFE2-C1EE-421B-B1C8-21C0FABFA8BD}"/>
    <hyperlink ref="B680" r:id="rId1072" display="https://gmatclub.com/forum/twins-triplets-and-higher-order-multiples-are-more-frequently-concei-309403.html" xr:uid="{7E47C7E8-C784-4B56-993D-D607B22B1706}"/>
    <hyperlink ref="B1567" r:id="rId1073" display="https://gmatclub.com/forum/representatives-from-the-college-one-who-is-a-member-of-the-ad-309404.html" xr:uid="{3019CBE5-B973-4FEE-9A2E-A7ED63A23987}"/>
    <hyperlink ref="B681" r:id="rId1074" display="https://gmatclub.com/forum/despite-their-intimidating-size-great-danes-are-easy-to-groom-309532.html" xr:uid="{0CC1D9FA-F10E-4764-8BD5-48F79098F0CF}"/>
    <hyperlink ref="B1568" r:id="rId1075" display="https://gmatclub.com/forum/in-the-late-fifteenth-and-sixteenth-centuries-the-objectives-of-spani-309533.html" xr:uid="{A76E8B8C-25D1-433A-8664-79E133F62B63}"/>
    <hyperlink ref="B687" r:id="rId1076" display="https://gmatclub.com/forum/similar-to-many-of-the-small-inner-moons-of-saturn-the-long-axis-of-304364.html" xr:uid="{7F051E9A-6A47-4755-8593-2CAF4EFDE1B7}"/>
    <hyperlink ref="B1574" r:id="rId1077" display="https://gmatclub.com/forum/the-school-board-meeting-was-attended-by-a-record-number-of-citizens-304365.html" xr:uid="{32079331-DDD6-4E84-955D-7173F502D567}"/>
    <hyperlink ref="B688" r:id="rId1078" display="https://gmatclub.com/forum/foreign-language-instruction-when-taught-by-the-direct-method-standi-304537.html" xr:uid="{DF58FF95-5168-41C7-B8CE-E7CF5E750B68}"/>
    <hyperlink ref="B1575" r:id="rId1079" display="https://gmatclub.com/forum/one-important-aspect-of-haydn-s-genius-lays-in-his-sense-of-the-energy-304539.html" xr:uid="{B1B211D2-2A71-4D9A-9B94-87C3D1CECC00}"/>
    <hyperlink ref="B689" r:id="rId1080" display="https://gmatclub.com/forum/studies-have-shown-that-when-a-person-gets-less-than-four-hours-of-sle-304771.html" xr:uid="{FB3E8406-6C00-4BE2-9A95-917D593084FE}"/>
    <hyperlink ref="B1576" r:id="rId1081" display="https://gmatclub.com/forum/although-governor-sam-houston-was-averse-to-abolition-he-adamantly-op-304772.html" xr:uid="{C90D2E62-3592-4997-B115-FDCC29141417}"/>
    <hyperlink ref="B690" r:id="rId1082" display="https://gmatclub.com/forum/although-their-breeding-ground-is-shrinking-as-rising-temperatures-mel-304950.html" xr:uid="{76E72164-9A2B-4E05-B345-8686B102A324}"/>
    <hyperlink ref="B1577" r:id="rId1083" display="https://gmatclub.com/forum/normally-associated-with-airplane-construction-wind-tunnel-testing-ha-304952.html" xr:uid="{2BF5AA5E-C3A1-490E-A195-55B509194352}"/>
    <hyperlink ref="B691" r:id="rId1084" display="https://gmatclub.com/forum/the-most-important-piece-of-educational-legislation-to-be-enacted-in-t-305113.html" xr:uid="{CC6085A6-DD17-4B33-A1DC-1C652E6D698A}"/>
    <hyperlink ref="B1578" r:id="rId1085" display="https://gmatclub.com/forum/although-many-nutritionists-commend-the-mexi-cantina-restaurant-chain-305114.html" xr:uid="{A0BC615D-8D1A-4EA5-8180-0EF8587FF9C1}"/>
    <hyperlink ref="B692" r:id="rId1086" display="https://gmatclub.com/forum/myrtle-beach-is-well-known-for-its-large-waves-and-choppy-surf-but-st-305269.html" xr:uid="{D5BB30E3-0457-4D40-8A8F-2B9E7CD7A0A3}"/>
    <hyperlink ref="B1579" r:id="rId1087" display="https://gmatclub.com/forum/far-from-being-a-modern-dietary-invention-salad-has-a-long-and-distin-305270.html" xr:uid="{7C9A9D62-2EA5-4662-9B07-CAB684780192}"/>
    <hyperlink ref="B693" r:id="rId1088" display="https://gmatclub.com/forum/modeling-the-formation-of-the-terrestrial-and-gas-giants-is-relatively-305493.html" xr:uid="{F8B8CE15-B04D-4C97-A16A-C296A1459D10}"/>
    <hyperlink ref="B1580" r:id="rId1089" display="https://gmatclub.com/forum/henri-becquerel-who-shared-the-1903-nobel-prize-in-nuclear-physics-i-305494.html" xr:uid="{65477517-8F04-406D-B5A1-7DFA54C2D70A}"/>
    <hyperlink ref="B694" r:id="rId1090" display="https://gmatclub.com/forum/the-french-revolution-of-1830-also-known-as-the-july-revolution-or-th-305606.html" xr:uid="{86F2D58F-3E6C-4B85-A4DC-1DC383F196E5}"/>
    <hyperlink ref="B1581" r:id="rId1091" display="https://gmatclub.com/forum/in-1983-barbara-mcclintock-was-awarded-the-nobel-prize-for-discoverin-305607.html" xr:uid="{C8D31B8E-E764-4A7D-94A7-3D03E61CD210}"/>
    <hyperlink ref="B695" r:id="rId1092" display="https://gmatclub.com/forum/morris-s-workshops-at-kelmscott-offered-as-radical-a-challenge-to-brit-305817.html" xr:uid="{0C010F62-26E8-415E-B57B-1D81C541884B}"/>
    <hyperlink ref="B1582" r:id="rId1093" display="https://gmatclub.com/forum/griffith-s-cameraman-bitzer-was-a-mechanical-wizard-and-what-skill-305818.html" xr:uid="{61C9AB3F-24EE-46C3-94EF-7EABCA81754B}"/>
    <hyperlink ref="B696" r:id="rId1094" display="https://gmatclub.com/forum/influenced-by-western-individualism-and-they-studied-european-women-306207.html" xr:uid="{14B03C95-1553-477C-90D1-5C8F87F25DEC}"/>
    <hyperlink ref="B1583" r:id="rId1095" display="https://gmatclub.com/forum/borne-hundreds-of-miles-from-their-source-by-the-wind-new-research-su-306211.html" xr:uid="{A7F264D1-4933-4E50-A782-7F0710BF992C}"/>
    <hyperlink ref="B697" r:id="rId1096" display="https://gmatclub.com/forum/in-times-of-economic-difficulty-young-adults-and-old-people-tend-to-l-306454.html" xr:uid="{244CA6D9-E5F8-4667-82EE-0B17238E6682}"/>
    <hyperlink ref="B1584" r:id="rId1097" display="https://gmatclub.com/forum/this-study-s-surveys-were-conducted-over-a-course-of-time-commencin-306455.html" xr:uid="{93264B4E-1C64-4008-B345-B5B919C57C1A}"/>
    <hyperlink ref="B698" r:id="rId1098" display="https://gmatclub.com/forum/the-president-of-japan-s-nissan-motor-company-carlos-ghosn-is-a-glob-306691.html" xr:uid="{AA6E0243-C3A2-4AAE-AC40-407E9CFAF98E}"/>
    <hyperlink ref="B1585" r:id="rId1099" display="https://gmatclub.com/forum/dr-mary-leakey-found-teeth-and-jawbones-in-tanzania-dating-to-306692.html" xr:uid="{2F466FC8-27A9-463F-901E-D8FCE2381697}"/>
    <hyperlink ref="B699" r:id="rId1100" display="https://gmatclub.com/forum/faced-with-the-double-challenge-of-inflation-and-recession-many-gover-306831.html" xr:uid="{CA3F0C27-4E17-4280-B314-43896EEA14AC}"/>
    <hyperlink ref="B1586" r:id="rId1101" display="https://gmatclub.com/forum/according-to-herbert-essame-patton-might-have-accomplished-more-306832.html" xr:uid="{34737299-7D3E-44A4-B1D2-CF6B2F5897DB}"/>
    <hyperlink ref="A703" r:id="rId1102" display="https://gmatclub.com/forum/the-closing-of-the-recreation-center-has-been-strongly-protested-becau-302775.html" xr:uid="{38D7E158-8C0F-4065-BA51-AA08D8A83F3F}"/>
    <hyperlink ref="B709" r:id="rId1103" display="https://gmatclub.com/forum/the-endurance-and-consistency-of-baseball-star-cal-ripken-kno-301708.html" xr:uid="{AF0933A8-1D2A-4A44-9063-73F6FB17095F}"/>
    <hyperlink ref="B1596" r:id="rId1104" display="https://gmatclub.com/forum/a-career-in-the-medical-profession-which-requires-an-enormous-inve-301709.html" xr:uid="{A8076E44-8A33-4B82-A317-62FC81681A7D}"/>
    <hyperlink ref="B710" r:id="rId1105" display="https://gmatclub.com/forum/the-key-to-japan-s-worldwide-commercial-success-is-not-so-much-governm-301765.html" xr:uid="{6E048B0D-3583-42A4-BAA3-A91496E00C78}"/>
    <hyperlink ref="B1597" r:id="rId1106" display="https://gmatclub.com/forum/choreographer-and-dancer-savion-glover-aims-to-restore-the-african-roo-301766.html" xr:uid="{150D40CB-3620-4E2B-B5C7-ED4615D94315}"/>
    <hyperlink ref="B711" r:id="rId1107" display="https://gmatclub.com/forum/during-warmer-months-zooplankton-microscopic-marine-animals-that-dri-302039.html" xr:uid="{3D079BCB-7D8A-4EDC-AD1B-D34EB12301BB}"/>
    <hyperlink ref="B1598" r:id="rId1108" display="https://gmatclub.com/forum/some-people-contend-that-the-distinction-between-an-extreme-sport-and-302040.html" xr:uid="{96D3F8FD-E738-45AD-95B4-5EC29B090F5B}"/>
    <hyperlink ref="B712" r:id="rId1109" display="https://gmatclub.com/forum/found-in-the-depths-of-all-the-world-s-oceans-the-vampire-squid-lives-302158.html" xr:uid="{669327F2-31EE-4336-A0E3-09A3532BC7AF}"/>
    <hyperlink ref="B1599" r:id="rId1110" display="https://gmatclub.com/forum/coined-by-historian-of-science-robert-proctor-the-term-agnotology-302159.html" xr:uid="{0EA22537-29AA-455E-8216-22A009B088BC}"/>
    <hyperlink ref="B713" r:id="rId1111" display="https://gmatclub.com/forum/ownership-of-the-arctic-is-governed-by-the-1958-united-nations-convent-302300.html" xr:uid="{51BBDF00-DD34-480A-BA1D-B5B1081C90B4}"/>
    <hyperlink ref="B1600" r:id="rId1112" display="https://gmatclub.com/forum/at-the-urging-of-aviation-industry-leaders-who-believed-that-the-airp-302301.html" xr:uid="{045EE8A9-E35B-4D2A-B34E-49A4ACAAAC1E}"/>
    <hyperlink ref="B714" r:id="rId1113" display="https://gmatclub.com/forum/in-the-early-1920s-a-time-when-new-technologies-were-revolutionizing-302563.html" xr:uid="{4D67E782-289F-4838-A43A-89284AAEF997}"/>
    <hyperlink ref="B1601" r:id="rId1114" display="https://gmatclub.com/forum/according-to-the-stock-trader-s-almanac-the-performance-of-stocks-in-302564.html" xr:uid="{84FCA32F-2CA4-454C-8B58-B338D0DF793E}"/>
    <hyperlink ref="B715" r:id="rId1115" display="https://gmatclub.com/forum/cicero-s-influence-on-the-latin-language-was-so-immense-that-the-subse-302776.html" xr:uid="{65162A7E-C9F0-4070-9611-CAE8BAEA9E65}"/>
    <hyperlink ref="B1602" r:id="rId1116" display="https://gmatclub.com/forum/the-closing-of-the-recreation-center-has-been-strongly-protested-becau-302775.html" xr:uid="{6A9D0D72-464E-4B10-BB70-8E1BEDF703D6}"/>
    <hyperlink ref="B716" r:id="rId1117" display="https://gmatclub.com/forum/northern-pygmy-owls-are-much-more-abundant-in-new-mexico-than-arizona-303008.html" xr:uid="{090EA5C0-AE98-48DC-B2EB-42FE5C9B2A58}"/>
    <hyperlink ref="B1603" r:id="rId1118" display="https://gmatclub.com/forum/the-mayor-s-chief-of-staff-explained-that-there-are-a-group-of-visitor-303009.html" xr:uid="{39642FC1-EA86-406E-A5D8-1671F37AF963}"/>
    <hyperlink ref="B717" r:id="rId1119" display="https://gmatclub.com/forum/customized-electric-cargo-bicycles-can-use-specialized-cycle-lanes-to-303209.html" xr:uid="{A1FBFFEB-1733-4C10-88A2-796FD90B3DA3}"/>
    <hyperlink ref="B1604" r:id="rId1120" display="https://gmatclub.com/forum/his-inexperienced-and-poorly-equipped-army-of-civilian-soldiers-303208.html" xr:uid="{98E9255A-D7D9-491D-9086-97C5C891B686}"/>
    <hyperlink ref="B718" r:id="rId1121" display="https://gmatclub.com/forum/one-study-has-indicated-that-if-the-marriage-patterns-of-1960-were-imp-303413.html" xr:uid="{F0AB140E-5E57-45A0-AA3B-A23B87C3EC25}"/>
    <hyperlink ref="B1605" r:id="rId1122" display="https://gmatclub.com/forum/if-the-current-market-trends-persist-as-projected-the-majority-of-mob-303415.html" xr:uid="{7052D5C4-A029-4C7D-AAFE-C666F94423A0}"/>
    <hyperlink ref="B719" r:id="rId1123" location="p2344027" display="https://gmatclub.com/forum/despite-the-increased-interest-in-automobile-racing-303566.html - p2344027" xr:uid="{DD286304-FF21-4A61-BC6B-73ACDA5932AA}"/>
    <hyperlink ref="B1606" r:id="rId1124" display="https://gmatclub.com/forum/at-the-springfield-museum-of-art-each-painting-and-sculpture-some-pu-303567.html" xr:uid="{7982E589-3A8E-4E86-904B-FD9F716CE5F0}"/>
    <hyperlink ref="B720" r:id="rId1125" display="https://gmatclub.com/forum/a-report-from-the-security-firm-symantec-suggests-that-in-comparison-t-303761.html" xr:uid="{72CB5061-864D-4C3B-B57A-BE04444BBA35}"/>
    <hyperlink ref="B1607" r:id="rId1126" location="p2345834" display="https://gmatclub.com/forum/because-the-country-has-made-significant-progress-in-reducing-its-budg-303762.html - p2345834" xr:uid="{35EB889A-DDBC-457F-85EB-99F7F51FE071}"/>
    <hyperlink ref="B721" r:id="rId1127" display="https://gmatclub.com/forum/for-the-stegosaurus-a-dinosaur-from-the-late-jurassic-period-the-sev-303889.html" xr:uid="{E1CA3D9A-830E-44CB-A068-C14265863CF5}"/>
    <hyperlink ref="B1608" r:id="rId1128" display="https://gmatclub.com/forum/as-with-uranus-neither-jupiter-nor-neptune-are-completely-spherical-303890.html" xr:uid="{09E4617E-7224-47CE-8CD7-580ADEBEA96D}"/>
    <hyperlink ref="B722" r:id="rId1129" display="https://gmatclub.com/forum/by-a-vote-of-98-to-1-the-united-states-senate-enacted-the-usa-patriot-304095.html" xr:uid="{82933A91-9295-465A-9A50-27C460DA5A69}"/>
    <hyperlink ref="B1609" r:id="rId1130" display="https://gmatclub.com/forum/during-the-renaissance-glass-products-made-on-the-island-of-murano-co-304096.html" xr:uid="{23BF82BC-701F-4021-A456-3ADB74A1679B}"/>
    <hyperlink ref="B728" r:id="rId1131" display="https://gmatclub.com/forum/experts-predict-that-the-increasing-levels-of-air-pollution-in-beijing-299193.html" xr:uid="{24322FCD-4BCD-4477-BFFD-064AF3B99CE5}"/>
    <hyperlink ref="B1615" r:id="rId1132" display="https://gmatclub.com/forum/in-a-move-that-delighted-their-shareholders-as-much-as-distressed-299194.html" xr:uid="{FD32D689-66CC-478A-BD57-7FFBBAC60CBC}"/>
    <hyperlink ref="B729" r:id="rId1133" location="p2305151" display="https://gmatclub.com/forum/in-order-to-improve-the-aesthetics-of-the-neighborhood-a-group-of-299309.html - p2305151" xr:uid="{0B5A7278-44B1-4E60-AD03-BA20BFD567DB}"/>
    <hyperlink ref="B1616" r:id="rId1134" display="https://gmatclub.com/forum/the-policy-of-nationalism-has-been-around-since-1975-when-officials-299311.html" xr:uid="{9D17AF67-5D43-45FE-B9AC-EB2383565D7B}"/>
    <hyperlink ref="B730" r:id="rId1135" display="https://gmatclub.com/forum/first-prepared-by-the-arabs-in-the-15th-century-the-humble-299432.html" xr:uid="{67C0D0B1-A4D7-44FB-BB33-754EEBB59113}"/>
    <hyperlink ref="B1617" r:id="rId1136" display="https://gmatclub.com/forum/genetically-modified-seeds-with-no-requirement-of-costly-299433.html" xr:uid="{1205DB18-25BA-4691-93CF-7E538B662EA9}"/>
    <hyperlink ref="B731" r:id="rId1137" display="https://gmatclub.com/forum/for-many-the-concept-of-the-connection-of-mind-and-body-seem-foolish-299695.html" xr:uid="{9522511E-7BD6-45F0-885E-DE48A656047D}"/>
    <hyperlink ref="B1618" r:id="rId1138" display="https://gmatclub.com/forum/using-a-photometer-to-monitor-the-brightness-of-stars-the-kepler-spac-299697.html" xr:uid="{634BA646-E568-49C5-ABDA-FCD284DDF151}"/>
    <hyperlink ref="B732" r:id="rId1139" display="https://gmatclub.com/forum/laboratory-tests-on-animals-have-shown-chemicals-in-sunscreen-such-as-299821.html" xr:uid="{668CF49F-A314-4F0F-ABAB-12D1CC66B28B}"/>
    <hyperlink ref="B1619" r:id="rId1140" display="https://gmatclub.com/forum/the-family-and-medical-leave-act-of-1993-enacted-to-encourage-both-299822.html" xr:uid="{E1AB21E6-B623-4A85-8904-40A199A4461A}"/>
    <hyperlink ref="B733" r:id="rId1141" display="https://gmatclub.com/forum/symptoms-of-a-severe-allergic-reaction-to-a-bee-sting-may-include-300036.html" xr:uid="{4194CC55-4730-4462-973B-C2398C9224FC}"/>
    <hyperlink ref="B1620" r:id="rId1142" display="https://gmatclub.com/forum/the-art-professor-is-elated-to-discover-that-here-at-last-are-a-300037.html" xr:uid="{B2EB126B-7DB3-45D7-A222-94BD273525F2}"/>
    <hyperlink ref="B734" r:id="rId1143" display="https://gmatclub.com/forum/prior-to-the-election-the-would-be-mayor-vowed-that-the-tax-money-col-300275.html" xr:uid="{D1855A24-C605-46E5-8659-CE93A298BF58}"/>
    <hyperlink ref="B1621" r:id="rId1144" display="https://gmatclub.com/forum/the-groundwork-for-south-carolina-s-secession-which-was-home-to-such-300278.html" xr:uid="{19A3851C-59D6-4814-AE02-D6E040A01E9A}"/>
    <hyperlink ref="B735" r:id="rId1145" display="https://gmatclub.com/forum/a-century-of-farming-and-development-has-changed-the-landscape-of-seve-300444.html" xr:uid="{AECE974D-2E3C-4A7A-90F3-2ED5AE77A8CB}"/>
    <hyperlink ref="B1622" r:id="rId1146" display="https://gmatclub.com/forum/president-ronald-reagan-met-with-transportation-secretary-drew-lewis-a-300445.html" xr:uid="{F48484EB-7C72-4E98-A63A-DE55FFAA423C}"/>
    <hyperlink ref="B736" r:id="rId1147" display="https://gmatclub.com/forum/critics-of-the-previous-championship-football-selection-system-felt-t-300594.html" xr:uid="{8EB8B351-2A11-40FC-8E8C-1580CEB90683}"/>
    <hyperlink ref="B1623" r:id="rId1148" display="https://gmatclub.com/forum/since-the-teacher-introduced-the-classroom-reward-system-students-hav-300595.html" xr:uid="{2FE1A687-25AD-41CD-A2BC-E990ED18908D}"/>
    <hyperlink ref="B737" r:id="rId1149" display="https://gmatclub.com/forum/ernest-hemingway-and-his-contemporaries-one-of-whom-was-known-to-be-a-300819.html" xr:uid="{BBBC4E3A-2712-4195-954B-FDD0E44FACBD}"/>
    <hyperlink ref="B1624" r:id="rId1150" display="https://gmatclub.com/forum/once-each-vote-and-piece-of-paper-are-burned-the-cardinals-in-the-300820.html" xr:uid="{F95A0EA7-F47F-4ACA-9BC6-FD87D47433C6}"/>
    <hyperlink ref="B738" r:id="rId1151" display="https://gmatclub.com/forum/in-addition-to-being-convenient-affordable-and-versatile-legumes-ar-300990.html" xr:uid="{5D1C9FA3-D22F-4A05-ACED-362084EEFE49}"/>
    <hyperlink ref="B1625" r:id="rId1152" display="https://gmatclub.com/forum/that-the-commentator-protested-against-the-radicals-education-plan-300991.html" xr:uid="{5E2C8622-A2C0-4525-A8CE-2BE38B3793DA}"/>
    <hyperlink ref="B739" r:id="rId1153" display="https://gmatclub.com/forum/using-the-fujita-scale-a-tornado-s-intensity-can-be-rated-on-a-scale-301142.html" xr:uid="{6B6C987F-BB6B-4730-B96F-0BB41F37F729}"/>
    <hyperlink ref="B1626" r:id="rId1154" display="https://gmatclub.com/forum/during-the-charity-walk-a-thon-the-number-of-miles-walked-by-the-fift-301143.html" xr:uid="{BC4C634D-624E-4C3A-8A00-D7C376590B87}"/>
    <hyperlink ref="B740" r:id="rId1155" display="https://gmatclub.com/forum/the-last-cars-that-were-produced-by-packard-in-1958-launching-without-301424.html" xr:uid="{B0E20AE0-DD71-4294-9F25-BB96402D9214}"/>
    <hyperlink ref="B1627" r:id="rId1156" display="https://gmatclub.com/forum/ben-franklin-had-previously-experimented-with-cooking-live-turkeys-wit-301423.html" xr:uid="{02706775-10D8-4E52-BB43-175D3863F5C7}"/>
    <hyperlink ref="B746" r:id="rId1157" location="p2286780" display="https://gmatclub.com/forum/ustad-ahmad-lahauri-the-architect-of-both-the-taj-mahal-a-white-297175.html - p2286780" xr:uid="{9ACFC989-4CAB-4229-B79A-74C82F9AF6C5}"/>
    <hyperlink ref="B1633" r:id="rId1158" location="p2286781" display="https://gmatclub.com/forum/experimental-stem-cell-procedures-on-conditions-such-as-arthritis-and-297176.html - p2286781" xr:uid="{929F7445-2709-4A33-83A7-86B4D1861045}"/>
    <hyperlink ref="B747" r:id="rId1159" location="p2288167" display="https://gmatclub.com/forum/isaac-asimov-contracted-aids-from-a-blood-transfusion-he-received-297332.html - p2288167" xr:uid="{F29F3219-E148-4A2C-8D53-F0BCB5B3EFCF}"/>
    <hyperlink ref="B1634" r:id="rId1160" location="p2288170" display="https://gmatclub.com/forum/ornithologists-report-that-signs-of-a-predator-in-your-bluebird-houses-297333.html - p2288170" xr:uid="{515A4221-0033-4314-917F-AF86B32FD4F8}"/>
    <hyperlink ref="B748" r:id="rId1161" location="p2289696" display="https://gmatclub.com/forum/although-he-was-not-a-physician-louis-pasteur-administered-a-rabies-297492.html - p2289696" xr:uid="{F8911997-1037-41A7-AF30-467F23ABBC1A}"/>
    <hyperlink ref="B1635" r:id="rId1162" location="p2289697" display="https://gmatclub.com/forum/in-2014-a-1500-year-old-amulet-was-discovered-by-archaeologists-297493.html - p2289697" xr:uid="{EE7364CB-9AC0-4BB3-993C-2BBA4594951C}"/>
    <hyperlink ref="B749" r:id="rId1163" location="p2291056" display="https://gmatclub.com/forum/the-reason-that-it-is-easy-to-see-why-the-author-is-considered-one-of-297661.html - p2291056" xr:uid="{EC0D5D1F-81C3-4FC8-8E33-153F35B47790}"/>
    <hyperlink ref="B1636" r:id="rId1164" display="https://gmatclub.com/forum/the-hospital-lost-its-accreditation-after-an-ethics-investigation-297662.html" xr:uid="{A919E2DC-E258-4F4F-B89E-2F88501BB736}"/>
    <hyperlink ref="B750" r:id="rId1165" location="p2292586" display="https://gmatclub.com/forum/known-for-their-psychedelic-properties-mushrooms-called-liberty-caps-297847.html - p2292586" xr:uid="{EC6C90A5-3B35-49F8-AE47-BB7EEE1B30FA}"/>
    <hyperlink ref="B1637" r:id="rId1166" location="p2292587" display="https://gmatclub.com/forum/while-previous-united-states-presidents-had-been-able-to-manipulate-297848.html - p2292587" xr:uid="{C86B7000-6002-46FC-B886-B2ACEC657F7E}"/>
    <hyperlink ref="B751" r:id="rId1167" display="https://gmatclub.com/forum/given-the-complexity-of-the-human-brain-and-the-nature-of-our-planned-298022.html" xr:uid="{A29170EC-E868-4E56-A894-7A057A1DF44A}"/>
    <hyperlink ref="B1638" r:id="rId1168" display="https://gmatclub.com/forum/brunei-the-only-sovereign-nation-on-borneo-is-located-on-the-north-298023.html" xr:uid="{6B07E8E8-0F2E-4432-BFEC-0AC797AFB8FA}"/>
    <hyperlink ref="B752" r:id="rId1169" display="https://gmatclub.com/forum/free-radicals-are-highly-reactive-oxygen-rich-molecules-that-contribu-298207.html" xr:uid="{551ED473-5962-4972-BCFD-C94855A8D335}"/>
    <hyperlink ref="B1639" r:id="rId1170" display="https://gmatclub.com/forum/wary-of-outrageously-expensive-motion-pictures-after-the-failure-of-298208.html" xr:uid="{7D0F25FB-EE66-4197-9865-00FDE9AB9C85}"/>
    <hyperlink ref="B753" r:id="rId1171" display="https://gmatclub.com/forum/atoms-the-smallest-unit-of-matter-are-made-up-of-an-equal-number-of-298371.html" xr:uid="{C3450281-B53C-44BD-8C35-75FA88E97A34}"/>
    <hyperlink ref="B1640" r:id="rId1172" display="https://gmatclub.com/forum/mostly-comprised-of-smaller-songbirds-the-largest-member-of-the-order-298372.html" xr:uid="{581C6BD3-564D-4196-89EB-7F061E5E9A37}"/>
    <hyperlink ref="B754" r:id="rId1173" display="https://gmatclub.com/forum/of-all-the-people-with-whom-you-and-i-come-in-contact-in-our-dentist-298518.html" xr:uid="{592AA479-B2EF-45FA-998C-E6111A6C23E0}"/>
    <hyperlink ref="B1641" r:id="rId1174" display="https://gmatclub.com/forum/when-creating-the-city-s-charter-the-residents-argued-that-their-298519.html" xr:uid="{7F7B8214-7C26-4F3B-BE75-C4C16C719E7B}"/>
    <hyperlink ref="B755" r:id="rId1175" display="https://gmatclub.com/forum/using-the-pretext-of-reviving-the-flagging-economy-several-measures-298711.html" xr:uid="{C49A2ACF-C204-464E-BCD9-5699FB5EAFCA}"/>
    <hyperlink ref="B1642" r:id="rId1176" display="https://gmatclub.com/forum/by-friday-evening-the-proposal-had-been-signed-by-298715.html" xr:uid="{626598F8-88BD-4879-B370-52EFCC62680D}"/>
    <hyperlink ref="B756" r:id="rId1177" display="https://gmatclub.com/forum/the-dikes-of-the-netherlands-were-built-for-stopping-sea-water-from-298837.html" xr:uid="{3BB273FA-9EE0-43AC-B9A1-6A5FE2D9762E}"/>
    <hyperlink ref="B1643" r:id="rId1178" display="https://gmatclub.com/forum/topic298838.html" xr:uid="{805F541D-76AD-433B-BF8D-1023F29D4FD0}"/>
    <hyperlink ref="B757" r:id="rId1179" display="https://gmatclub.com/forum/traditional-art-and-modern-art-both-part-of-the-cultural-frame-of-298926.html" xr:uid="{54433CAB-F309-49AA-97B3-3D913F3DB142}"/>
    <hyperlink ref="B1644" r:id="rId1180" display="https://gmatclub.com/forum/the-reason-most-new-ventures-fail-within-a-year-of-their-launch-is-298927.html" xr:uid="{ECF06588-9033-4693-82C3-DD29082451A8}"/>
    <hyperlink ref="B763" r:id="rId1181" display="https://gmatclub.com/forum/caterina-von-hemessen-was-not-an-especially-talented-painter-she-being-296371.html" xr:uid="{06ACC762-0CC1-4463-B168-FB4DD240D0E3}"/>
    <hyperlink ref="B1650" r:id="rId1182" display="https://gmatclub.com/forum/the-president-of-the-war-torn-country-argued-that-more-international-296372.html" xr:uid="{102C3D0C-2C9F-4E5E-9C91-281DEC061F68}"/>
    <hyperlink ref="B764" r:id="rId1183" location="p2281590" display="https://gmatclub.com/forum/with-the-enactment-of-the-healthy-hunger-free-kids-act-school-lunch-296516.html - p2281590" xr:uid="{DAC3B970-DCE1-46E5-9C0F-7AB1826E6605}"/>
    <hyperlink ref="B1651" r:id="rId1184" location="p2281592" display="https://gmatclub.com/forum/the-garden-of-the-governor-s-mansion-in-the-1950s-was-mostly-made-up-296517.html - p2281592" xr:uid="{6B54B7D3-DE42-4948-A630-B3B4ACC53182}"/>
    <hyperlink ref="B765" r:id="rId1185" display="https://gmatclub.com/forum/although-having-gained-fame-for-his-paintings-in-the-1920s-his-296770.html" xr:uid="{984D9411-EBD0-48F3-A8F5-A9F60F85455D}"/>
    <hyperlink ref="B1652" r:id="rId1186" display="https://gmatclub.com/forum/a-study-by-the-center-for-immigration-studies-revealed-that-in-296771.html" xr:uid="{033F9454-3658-4F5B-B0BD-208A4CFA9D06}"/>
    <hyperlink ref="B766" r:id="rId1187" display="https://gmatclub.com/forum/with-the-discovery-of-the-new-species-there-has-been-a-large-number-o-296870.html" xr:uid="{5D8F23A2-6328-4C2E-9885-A4757EC30056}"/>
    <hyperlink ref="B1653" r:id="rId1188" display="https://gmatclub.com/forum/regardless-of-the-fact-that-the-expatriates-had-been-banished-from-the-296871.html" xr:uid="{F23900C8-9F6D-482E-8871-3E103378AA9D}"/>
    <hyperlink ref="B767" r:id="rId1189" location="p2285481" display="https://gmatclub.com/forum/franklin-delano-roosevelt-had-supported-new-jersey-s-progressive-gover-297000.html - p2285481" xr:uid="{732AB096-59D0-4D5E-8FAD-4C1556173E4F}"/>
    <hyperlink ref="B1654" r:id="rId1190" location="p2285483" display="https://gmatclub.com/forum/although-the-variegated-shell-ginger-a-colorful-plant-native-to-india-297001.html - p2285483" xr:uid="{2A826834-EFA6-4B39-B449-E11E9098D0B3}"/>
    <hyperlink ref="B776" r:id="rId1191" display="https://gmatclub.com/forum/in-1929-relatively-small-declines-in-the-market-ruined-many-speculator-281051.html" xr:uid="{321A5562-F287-433A-AA6F-AF44B6EB7F71}"/>
    <hyperlink ref="B1663" r:id="rId1192" display="https://gmatclub.com/forum/in-his-eagerness-to-find-a-city-worthy-of-priam-the-german-281055.html" xr:uid="{F8BB1CA6-7C60-40A4-847D-2E781D8775CC}"/>
    <hyperlink ref="B777" r:id="rId1193" display="https://gmatclub.com/forum/the-underlying-physical-principles-that-control-the-midair-gyrations-281130.html" xr:uid="{3027336F-7474-47FA-BE05-A76C1E8971E9}"/>
    <hyperlink ref="B1664" r:id="rId1194" display="https://gmatclub.com/forum/seeming-to-be-the-only-organization-fighting-for-the-rights-of-poor-281129.html" xr:uid="{1AEF9336-C6CB-4B3C-B886-06309772BED8}"/>
    <hyperlink ref="B778" r:id="rId1195" display="https://gmatclub.com/forum/opening-with-tributes-to-jazz-age-divas-like-bessie-smith-and-closing-281207.html" xr:uid="{5E1E4FF1-061C-4406-928A-DDABC1B6C0C7}"/>
    <hyperlink ref="B1665" r:id="rId1196" display="https://gmatclub.com/forum/since-1965-there-are-four-times-as-many-black-college-students-enrolle-281208.html" xr:uid="{0AE46AC5-4CB3-482C-A39A-AD3462B08FE5}"/>
    <hyperlink ref="B779" r:id="rId1197" display="https://gmatclub.com/forum/few-people-realize-that-the-chance-of-accidental-injury-or-death-may-281275.html?fl=email" xr:uid="{2BEFDB1F-C4E6-4DAA-912B-DB0DAE3D9E6B}"/>
    <hyperlink ref="B1666" r:id="rId1198" display="https://gmatclub.com/forum/according-to-united-states-air-force-officials-a-cannon-shooting-281278.html?fl=email" xr:uid="{E7BED6E1-1837-4A5C-A691-86887D1B116B}"/>
    <hyperlink ref="B780" r:id="rId1199" display="https://gmatclub.com/forum/even-though-bela-bartok-s-music-has-proved-less-popular-than-igor-281319.html" xr:uid="{4379C4B4-41E5-4811-82EB-695F9874A5C0}"/>
    <hyperlink ref="B1667" r:id="rId1200" display="https://gmatclub.com/forum/since-1970-the-number-of-blacks-elected-to-state-and-federal-offices-281318.html" xr:uid="{448CA976-6CAF-4C4B-929C-2D647C12FB98}"/>
    <hyperlink ref="B781" r:id="rId1201" display="https://gmatclub.com/forum/in-the-main-incidents-of-breakdowns-in-nuclear-reactors-have-not-281419.html" xr:uid="{0B6A7906-E01E-45EA-9AFF-4FC2B0D15BD6}"/>
    <hyperlink ref="B1668" r:id="rId1202" display="https://gmatclub.com/forum/since-chromosome-damage-may-be-caused-by-viral-infections-medical-x-r-281420.html" xr:uid="{41E575EA-B167-460F-A6FE-AA989E87064C}"/>
    <hyperlink ref="B782" r:id="rId1203" location="p2171462" display="https://gmatclub.com/forum/sartre-believe-each-individual-is-responsible-to-choose-one-course-of-281547.html - p2171462" xr:uid="{8C238013-94EB-41E1-B276-FBA1B4409BD8}"/>
    <hyperlink ref="B1669" r:id="rId1204" display="https://gmatclub.com/forum/acid-rain-and-snow-result-from-the-chemical-reactions-between-281550.html" xr:uid="{4A659522-54B0-4C2E-B279-C5C42D75AD3C}"/>
    <hyperlink ref="B783" r:id="rId1205" display="https://gmatclub.com/forum/to-ensure-consistently-high-quality-in-its-merchandise-the-chain-of-281606.html" xr:uid="{B86E0AF9-0891-4B03-BF67-F0E09F37C616}"/>
    <hyperlink ref="B1670" r:id="rId1206" display="https://gmatclub.com/forum/the-herbicide-oryzalin-was-still-being-produced-in-1979-three-years-281616.html" xr:uid="{CDE67658-DB94-45EA-9FC4-84B92CB1BC79}"/>
    <hyperlink ref="B784" r:id="rId1207" display="https://gmatclub.com/forum/researchers-at-cornell-university-have-demonstrated-that-homing-pigeons-can-sense-changes-in-the-earth-s-magnetic-field-281705.html" xr:uid="{0781E283-FA2C-43A7-AAC2-A7C042197F7A}"/>
    <hyperlink ref="B1671" r:id="rId1208" display="https://gmatclub.com/forum/in-a-period-of-time-when-women-typically-have-had-a-narrow-range-of-choices-mary-baker-eddy-became-a-distinguished-writer-281709.html" xr:uid="{8BD2E5C8-6A46-4E08-9B54-C7F08918712D}"/>
    <hyperlink ref="B785" r:id="rId1209" display="https://gmatclub.com/forum/rules-banning-cancer-causing-substances-from-food-apply-to-new-food-281757.html" xr:uid="{AD54D789-FD52-4820-93CB-5F7AE2BA160E}"/>
    <hyperlink ref="B1672" r:id="rId1210" display="https://gmatclub.com/forum/the-caterpillar-of-the-geometrid-moth-strikes-when-special-hairs-281759.html" xr:uid="{F797E6F9-2B20-4016-9577-EC7A9B0E656B}"/>
    <hyperlink ref="B786" r:id="rId1211" display="https://gmatclub.com/forum/europeans-have-long-known-that-eating-quail-sometimes-makes-the-281798.html" xr:uid="{12909D0D-5FA5-46AE-8B49-7E3945ED9714}"/>
    <hyperlink ref="B1673" r:id="rId1212" display="https://gmatclub.com/forum/reared-apart-from-each-other-a-recent-united-states-study-showed-281797.html" xr:uid="{F5AC2698-2F81-40AA-82D8-F929D289BF4A}"/>
    <hyperlink ref="B787" r:id="rId1213" display="https://gmatclub.com/forum/unlike-the-acid-smoke-of-cigarettes-pipe-tobacco-cured-by-age-old-methods-yields-an-alkaline-smoke-281884.html" xr:uid="{5885ED98-D63B-4EB4-A2E8-0614CDBC6733}"/>
    <hyperlink ref="B1674" r:id="rId1214" display="https://gmatclub.com/forum/joplin-s-faith-in-his-opera-tremonisha-was-unshakable-in-1911-he-published-the-score-at-his-own-281885.html" xr:uid="{44A8318A-B830-4AAB-AE50-6481EDCFAA23}"/>
    <hyperlink ref="B788" r:id="rId1215" display="https://gmatclub.com/forum/in-many-job-areas-the-earnings-of-women-are-well-below-that-of-men-in-282007.html" xr:uid="{C76AC306-2534-4FF6-99F8-3DAE505A9175}"/>
    <hyperlink ref="B1675" r:id="rId1216" display="https://gmatclub.com/forum/during-the-nineteenth-century-emily-eden-and-fanny-parks-journeyed-282008.html" xr:uid="{5886C123-F0C3-4407-BD2A-057DDA2D605E}"/>
    <hyperlink ref="B789" r:id="rId1217" display="https://gmatclub.com/forum/unlike-the-second-world-war-when-long-voyages-home-aboard-troopships-282096.html" xr:uid="{5387D098-8E0C-40B3-BFED-F399C05FF36D}"/>
    <hyperlink ref="B1676" r:id="rId1218" display="https://gmatclub.com/forum/it-is-characteristic-of-the-metropolitan-museum-of-art-as-of-virtual-282095.html" xr:uid="{2B4D5D79-3AE9-4063-A989-69FBB229E399}"/>
    <hyperlink ref="B790" r:id="rId1219" display="https://gmatclub.com/forum/roy-wilkins-was-among-the-last-of-a-generation-of-civil-rights-activists-who-led-the-nation-through-decades-of-change-282189.html" xr:uid="{43AF118F-2DDE-4292-8F2F-B09240BCF891}"/>
    <hyperlink ref="B1677" r:id="rId1220" display="https://gmatclub.com/forum/in-1980-the-united-states-exported-twice-as-much-of-its-national-output-of-goods-as-they-had-in-282187.html" xr:uid="{28B4D182-8268-40AD-855F-C3A5DBBC7777}"/>
    <hyperlink ref="B791" r:id="rId1221" location="p2177051" display="https://gmatclub.com/forum/camus-broke-with-sartre-in-a-bitter-dispute-over-the-nature-of-282289.html - p2177051" xr:uid="{74E51DF0-C973-4F79-96BE-460CB10D2280}"/>
    <hyperlink ref="B1678" r:id="rId1222" display="https://gmatclub.com/forum/in-assessing-the-problems-faced-by-rural-migrant-workers-the-question-282290.html" xr:uid="{5EAE66D5-E4F4-474E-921F-6EDA8F06D5C8}"/>
    <hyperlink ref="B792" r:id="rId1223" display="https://gmatclub.com/forum/contestants-in-many-sports-prepare-for-competition-by-eating-pasta-as-282329.html" xr:uid="{7652C25F-6CA9-4978-BC29-8D5BA4115928}"/>
    <hyperlink ref="B1679" r:id="rId1224" display="https://gmatclub.com/forum/in-august-1883-krakatoa-erupted-and-sent-clouds-of-dust-ash-and-282330.html" xr:uid="{ED496128-FAE9-4EDF-90CF-D40B9B034765}"/>
    <hyperlink ref="B793" r:id="rId1225" display="https://gmatclub.com/forum/slips-of-the-tongue-do-not-necessarily-reveal-concealed-beliefs-or-intentions-282394.html" xr:uid="{E6C8A4DA-8619-4906-B4D5-35FE83586D33}"/>
    <hyperlink ref="B1680" r:id="rId1226" display="https://gmatclub.com/forum/monitoring-heart-patients-exercise-as-well-as-athletes-exercising-is-now-done-by-small-transmitters-broadcasting-physiological-282395.html" xr:uid="{75504039-FF47-4B7D-B303-42DD637FF152}"/>
    <hyperlink ref="B794" r:id="rId1227" location="p2178379" display="https://gmatclub.com/forum/if-a-single-strain-of-plant-is-used-for-a-given-crop-over-a-wide-area-282454.html - p2178379" xr:uid="{7F3F6BAB-C3DC-4FFF-9D1C-BA25ADAC5828}"/>
    <hyperlink ref="B1681" r:id="rId1228" location="p2178406" display="https://gmatclub.com/forum/the-average-weekly-wage-nearly-doubled-in-the-1970-s-rising-from-282461.html - p2178406" xr:uid="{7A34BE05-72D7-4BCA-A70C-E7A83FFB53E1}"/>
    <hyperlink ref="B795" r:id="rId1229" display="https://gmatclub.com/forum/there-has-been-a-30-to-40-fold-increase-in-the-incidence-of-131129.html" xr:uid="{D69C6B71-8A8D-473C-9F73-15A0D98D4C2E}"/>
    <hyperlink ref="B1682" r:id="rId1230" display="https://gmatclub.com/forum/urban-officials-want-the-census-to-be-as-accurate-and-complete-as-282596.html" xr:uid="{0574AA60-9718-4ED8-A42D-85E564F517F3}"/>
    <hyperlink ref="B796" r:id="rId1231" display="https://gmatclub.com/forum/the-percentage-of-the-labor-force-that-is-unemployed-has-dropped-sharply-this-month-even-though-it-may-be-only-temporarily-282728.html" xr:uid="{979F54ED-01AA-41F5-A391-737D6FC9B345}"/>
    <hyperlink ref="B1683" r:id="rId1232" display="https://gmatclub.com/forum/bringing-the-ford-motor-company-back-from-the-verge-of-bankruptcy-shortly-after-the-second-world-war-282723.html" xr:uid="{EC8A5C38-785C-43C0-8B22-B6D1DA18D5B4}"/>
    <hyperlink ref="B797" r:id="rId1233" display="https://gmatclub.com/forum/the-odds-are-about-4-to-1-against-surviving-a-takeover-offer-and-many-282793.html" xr:uid="{78ABE1F5-8A5B-4D73-99BB-D7425631E693}"/>
    <hyperlink ref="B1684" r:id="rId1234" location="p2180550" display="https://gmatclub.com/forum/the-unskilled-workers-at-the-allenby-plant-realized-that-their-hourly-282794.html - p2180550" xr:uid="{C5C5B29A-E7AA-456F-AB0A-A40A8274C086}"/>
    <hyperlink ref="B798" r:id="rId1235" display="https://gmatclub.com/forum/like-the-one-reputed-to-live-in-loch-ness-also-an-inland-lake-connect-282881.html" xr:uid="{85B4DCDB-16CB-4607-A492-0F9DD1092A19}"/>
    <hyperlink ref="B1685" r:id="rId1236" display="https://gmatclub.com/forum/freedman-s-survey-showed-that-people-living-in-small-towns-and-rural-a-282882.html" xr:uid="{915A01C1-9C7B-465C-B1EE-100E4023D717}"/>
    <hyperlink ref="B799" r:id="rId1237" display="https://gmatclub.com/forum/as-more-and-more-subjects-take-the-rorschach-test-the-body-of-information-tying-styles-of-response-with-specific-problems-282941.html" xr:uid="{2A84BBDE-F41B-4192-B344-8B04B7F84C6A}"/>
    <hyperlink ref="B1686" r:id="rId1238" display="https://gmatclub.com/forum/child-prodigies-are-marked-not-so-much-by-their-skills-but-instead-by-the-fact-that-these-skills-are-fully-developed-282942.html" xr:uid="{9A17A9FC-4E43-4D0B-A92A-5020460DCF89}"/>
    <hyperlink ref="B804" r:id="rId1239" location="p2182333" display="https://gmatclub.com/forum/for-all-his-professed-disdain-of-such-activities-auden-was-an-282990.html - p2182333" xr:uid="{85C2D3BC-8AA8-4F01-A1E4-2071140CD9CD}"/>
    <hyperlink ref="B1691" r:id="rId1240" display="https://gmatclub.com/forum/inflation-has-made-many-americans-reevaluate-their-assumptions-about-282998.html" xr:uid="{561CB55D-BC5E-4366-8B13-E9F954D73E23}"/>
    <hyperlink ref="B805" r:id="rId1241" display="https://gmatclub.com/forum/although-the-supreme-court-ruled-as-long-ago-as-1880-that-76064.html" xr:uid="{9B9C824A-863B-45F8-BDB7-412645F38802}"/>
    <hyperlink ref="B1692" r:id="rId1242" display="https://gmatclub.com/forum/although-one-link-in-the-chain-was-demonstrated-to-be-weak-but-not-su-138515.html" xr:uid="{01E2816C-64D0-4D88-A864-B3714677AEA2}"/>
    <hyperlink ref="B806" r:id="rId1243" display="https://gmatclub.com/forum/even-today-a-century-after-pasteur-developed-the-first-vaccine-rabies-almost-always-kills-283157.html" xr:uid="{5384146E-1D71-4005-9A67-4DC4FC271CAB}"/>
    <hyperlink ref="B1693" r:id="rId1244" display="https://gmatclub.com/forum/never-before-in-the-history-of-music-have-musical-superstars-been-able-to-command-283153.html" xr:uid="{70EF982D-C200-4E69-8087-002D45B6CAB5}"/>
    <hyperlink ref="B807" r:id="rId1245" display="https://gmatclub.com/forum/the-commission-acknowledged-that-no-amount-of-money-or-staff-283260.html" xr:uid="{3EEDDF1F-4AB9-42C4-A0AE-DCE88A6A78CB}"/>
    <hyperlink ref="B1694" r:id="rId1246" display="https://gmatclub.com/forum/although-films-about-the-american-west-depict-coyotes-as-solitary-283262.html" xr:uid="{9CA1A0F1-F5F5-4ED9-9584-0BC09F3716F5}"/>
    <hyperlink ref="B808" r:id="rId1247" display="https://gmatclub.com/forum/in-england-the-well-dressed-gentleman-of-the-eighteenth-century-protec-283348.html" xr:uid="{206B4B26-E506-431B-8810-2959A1CD81D7}"/>
    <hyperlink ref="B1695" r:id="rId1248" display="https://gmatclub.com/forum/the-modernization-program-for-the-steel-mill-will-cost-approximately-85859.html" xr:uid="{6FAB0E6F-E7A1-4E3A-8D94-537DB7A3A300}"/>
    <hyperlink ref="B809" r:id="rId1249" display="https://gmatclub.com/forum/the-relationship-between-corpulence-and-disease-remain-controversial-although-statistics-283492.html" xr:uid="{260F9AEB-2002-4651-9867-E541FF0B90B6}"/>
    <hyperlink ref="B1696" r:id="rId1250" display="https://gmatclub.com/forum/while-the-owner-of-a-condominium-apartment-has-free-and-clear-title-to-the-dwelling-283493.html" xr:uid="{71AC3AB0-0ABD-453B-B888-70F57B275E81}"/>
    <hyperlink ref="B810" r:id="rId1251" display="https://gmatclub.com/forum/mong-the-reasons-for-the-decline-of-new-england-agriculture-in-the-283602.html" xr:uid="{BF278EAF-E414-4142-8DF2-8CA52EBECB77}"/>
    <hyperlink ref="B1697" r:id="rId1252" display="https://gmatclub.com/forum/opening-with-tributes-to-jazz-age-divas-like-bessie-smith-and-closing-281207.html" xr:uid="{9603CDC0-D282-4BF5-98D9-449269391DCE}"/>
    <hyperlink ref="B811" r:id="rId1253" display="https://gmatclub.com/forum/in-the-united-states-trade-unions-encountered-far-more-intense-283658.html" xr:uid="{3C1ECD29-AE64-46C3-B0F2-CF1C0CCD7D3C}"/>
    <hyperlink ref="B1698" r:id="rId1254" location="p2186647" display="https://gmatclub.com/forum/wind-resistance-created-by-opening-windows-while-driving-results-in-a-283655.html - p2186647" xr:uid="{30D253B6-52E9-4227-813D-5A53F63896BA}"/>
    <hyperlink ref="B812" r:id="rId1255" display="https://gmatclub.com/forum/studies-of-the-human-sleep-wake-cycle-have-practical-relevance-for-matters-ranging-from-duty-assignments-283735.html" xr:uid="{515D1654-DABF-42B4-B8DD-086FAE274D4C}"/>
    <hyperlink ref="B1699" r:id="rId1256" display="https://gmatclub.com/forum/because-young-children-do-not-organize-their-attention-or-perceptions-systematically-283736.html" xr:uid="{ED5E0F30-9AB4-4049-B949-A03D3D686A05}"/>
    <hyperlink ref="B813" r:id="rId1257" location="p2187905" display="https://gmatclub.com/forum/by-studying-the-primitive-visual-systems-of-single-cell-aquatic-283829.html - p2187905" xr:uid="{EC081DD8-449D-4D86-8E15-68F2E26DBD64}"/>
    <hyperlink ref="B1700" r:id="rId1258" location="p2187926" display="https://gmatclub.com/forum/during-the-first-one-hundred-fifty-years-of-the-existence-of-this-283832.html - p2187926" xr:uid="{7D00B0B3-4EDA-4799-987F-11E36244859C}"/>
    <hyperlink ref="B814" r:id="rId1259" display="https://gmatclub.com/forum/under-napoleon-the-french-were-not-able-to-organize-an-adequate-supply-283926.html" xr:uid="{95AF4FF2-AEC3-4356-999A-CC7D33DF20CA}"/>
    <hyperlink ref="B1701" r:id="rId1260" display="https://gmatclub.com/forum/when-rates-were-raised-in-1985-postal-service-officials-predicted-the-283925.html" xr:uid="{63B14446-4D73-431C-8745-3A9F8C8206EB}"/>
    <hyperlink ref="B815" r:id="rId1261" display="https://gmatclub.com/forum/the-residents-opposition-to-the-spraying-program-has-rekindled-284053.html" xr:uid="{E7C02F89-70D5-4503-A4DC-E33BA63EC0B3}"/>
    <hyperlink ref="B1702" r:id="rId1262" display="https://gmatclub.com/forum/it-was-the-loss-of-revenue-from-declines-in-tourism-that-in-284054.html" xr:uid="{33AC0D75-2D67-49BA-A949-644E98649FB7}"/>
    <hyperlink ref="B816" r:id="rId1263" display="https://gmatclub.com/forum/the-most-common-reasons-for-an-employee-s-unwillingness-to-accept-284149.html" xr:uid="{245ED9BE-B854-425A-8E40-77ADF76AC230}"/>
    <hyperlink ref="B1703" r:id="rId1264" display="https://gmatclub.com/forum/as-more-and-more-people-invest-their-money-in-savings-certificates-or-284153.html" xr:uid="{3FD9F664-EC55-4D10-ABA0-AF2F52EC93E8}"/>
    <hyperlink ref="B817" r:id="rId1265" display="https://gmatclub.com/forum/most-nations-regard-their-airspace-as-extending-upward-as-284234.html" xr:uid="{39C59C1F-9296-4253-980C-FD19D8B6866D}"/>
    <hyperlink ref="B1704" r:id="rId1266" display="https://gmatclub.com/forum/federal-incentives-now-encourage-investing-capital-in-commercial-284236.html" xr:uid="{3874E38C-F69D-4C69-95BD-1DA8645B73B2}"/>
    <hyperlink ref="B818" r:id="rId1267" display="https://gmatclub.com/forum/inflation-in-medical-costs-slowed-in-1986-for-the-fifth-consecutive-year-284261.html" xr:uid="{2B0F1555-1F12-45AF-8117-968AB68C806D}"/>
    <hyperlink ref="B1705" r:id="rId1268" display="https://gmatclub.com/forum/a-calendar-stick-carved-centuries-ago-by-the-winnebago-tribe-may-provide-284262.html" xr:uid="{44A07586-0991-4D4F-A4E4-9E51927F93BC}"/>
    <hyperlink ref="B819" r:id="rId1269" display="https://gmatclub.com/forum/though-formerly-considered-ill-formed-and-primitive-henri-rousseau-284340.html" xr:uid="{59BEB25A-8C81-4CE9-ABF5-062D51F6F72D}"/>
    <hyperlink ref="B1706" r:id="rId1270" location="p2191629" display="https://gmatclub.com/forum/although-it-is-estimated-that-more-than-15-of-adults-are-284341.html - p2191629" xr:uid="{47907697-0029-4CF0-80DC-86BEFEDFFA92}"/>
    <hyperlink ref="B820" r:id="rId1271" display="https://gmatclub.com/forum/among-the-era-s-triumphs-were-the-civil-rights-act-of-1964-barring-281764.html" xr:uid="{A7E0D0EC-FEFE-4D68-B4D6-6CA028518ED6}"/>
    <hyperlink ref="B1707" r:id="rId1272" display="https://gmatclub.com/forum/the-dissolution-of-the-firm-chapman-goldman-can-be-interpreted-as-282752.html" xr:uid="{B695D7CA-8494-4D9D-A930-51D26626B79D}"/>
    <hyperlink ref="B821" r:id="rId1273" display="https://gmatclub.com/forum/galileo-who-is-depicted-generally-as-a-strict-proponent-for-rationalism-and-scientific-thought-also-derived-284549.html" xr:uid="{82F0EF58-9212-496D-9EFA-742BB7D6400A}"/>
    <hyperlink ref="B1708" r:id="rId1274" display="https://gmatclub.com/forum/introduced-in-1698-the-term-conscious-acquired-at-least-five-different-definition-284550.html" xr:uid="{4B918B84-90AD-417E-ABEF-26B44B871978}"/>
    <hyperlink ref="B822" r:id="rId1275" location="p2193744" display="https://gmatclub.com/forum/because-the-enemy-s-new-ship-is-the-quietest-and-it-is-therefore-the-284637.html - p2193744" xr:uid="{8D5FEA5E-085B-464A-980C-A4658DBCDBF5}"/>
    <hyperlink ref="B1709" r:id="rId1276" display="https://gmatclub.com/forum/within-the-boundaries-of-artistic-rivalry-lies-a-sense-of-family-the-284640.html" xr:uid="{72F95F60-0F66-4117-A42D-4F4D43AAA624}"/>
    <hyperlink ref="B823" r:id="rId1277" location="p2194153" display="https://gmatclub.com/forum/a-shy-religious-minded-publisher-who-had-married-a-duke-s-daughter-h-284701.html - p2194153" xr:uid="{0FA590A6-5CF5-4A96-AE71-D24361795923}"/>
    <hyperlink ref="B1710" r:id="rId1278" location="p2194207" display="https://gmatclub.com/forum/according-to-henry-david-thoreau-the-reason-a-majority-is-allowed-to-284705.html - p2194207" xr:uid="{E837683B-E21B-433D-92BB-8C71751A0AA6}"/>
    <hyperlink ref="B824" r:id="rId1279" location="p2194910" display="https://gmatclub.com/forum/since-conscious-patients-often-died-of-shock-on-the-operating-table-284815.html - p2194910" xr:uid="{9597A639-F151-4C1B-ACDE-064D1A2ED7DF}"/>
    <hyperlink ref="B1711" r:id="rId1280" display="https://gmatclub.com/forum/some-analysts-of-retirement-problems-insist-that-the-only-way-284816.html" xr:uid="{AC153B3F-51D8-4197-9C75-FAF72F38687D}"/>
    <hyperlink ref="B825" r:id="rId1281" display="https://gmatclub.com/forum/unlike-the-successors-of-many-roman-towns-which-are-generally-284866.html" xr:uid="{F82EF08E-E2CD-4415-8DED-EF5AF9ABB28C}"/>
    <hyperlink ref="B1712" r:id="rId1282" display="https://gmatclub.com/forum/in-contrast-to-the-bolero-which-has-a-moderately-slow-tempo-there-is-284868.html" xr:uid="{B8350C38-CDB6-43AB-83AB-80D5EED7A555}"/>
    <hyperlink ref="B826" r:id="rId1283" display="https://gmatclub.com/forum/when-netscape-released-the-second-edition-of-its-browser-in-march-284911.html" xr:uid="{2E374028-25C2-4AC0-92A4-452362ADE9A8}"/>
    <hyperlink ref="B1713" r:id="rId1284" display="https://gmatclub.com/forum/alan-hovhaness-one-of-most-prolific-composers-of-the-20th-century-284912.html" xr:uid="{21D5C447-C774-445E-B37E-E476F1644EB4}"/>
    <hyperlink ref="B827" r:id="rId1285" display="https://gmatclub.com/forum/the-19th-century-proponents-of-the-school-of-thought-known-as-mechanism-284985.html" xr:uid="{5E2BFFAF-8EF8-4413-BB34-05CB8302287A}"/>
    <hyperlink ref="B1714" r:id="rId1286" display="https://gmatclub.com/forum/the-coast-guard-recently-redesigned-channel-markers-in-the-chesapeake-bay-284986.html" xr:uid="{EC2D9534-A3E0-4204-8D99-7FEC06AEF001}"/>
    <hyperlink ref="B828" r:id="rId1287" display="https://gmatclub.com/forum/to-achieve-reasonable-statistical-confidence-in-the-results-of-285129.html" xr:uid="{3C31D78D-5A26-4C20-898D-33A447D10180}"/>
    <hyperlink ref="B1715" r:id="rId1288" display="https://gmatclub.com/forum/in-vitro-fertilization-a-type-of-assisted-reproductive-technology-in-285130.html" xr:uid="{F1829679-6F17-40DE-8B60-3EF1C90D1625}"/>
    <hyperlink ref="B829" r:id="rId1289" display="https://gmatclub.com/forum/the-veteran-journalist-suspected-the-jury-as-terrified-of-convicting-t-285169.html" xr:uid="{D7C7D0FF-55C7-4F43-A328-9C8C2F7C910D}"/>
    <hyperlink ref="B1716" r:id="rId1290" display="https://gmatclub.com/forum/leslie-shumway-s-testimony-during-the-al-capone-trial-was-so-damning-285168.html" xr:uid="{8D507980-4448-4CDE-9CC7-C475A263D53F}"/>
    <hyperlink ref="B830" r:id="rId1291" display="https://gmatclub.com/forum/because-the-lemur-shares-some-traits-also-possessed-by-other-primates-285227.html" xr:uid="{3D09EDD3-3920-4E13-8F5A-E416B62934A9}"/>
    <hyperlink ref="B1717" r:id="rId1292" display="https://gmatclub.com/forum/during-the-1970s-the-demand-for-long-lasting-staple-foods-prompted-285228.html" xr:uid="{DC6F64A6-2764-4898-9D76-A284CB81D797}"/>
    <hyperlink ref="B831" r:id="rId1293" location="p2198511" display="https://gmatclub.com/forum/men-are-at-greater-risk-of-developing-any-of-asthma-diabetes-285283.html - p2198511" xr:uid="{23F2CE19-9DF9-4FDE-9604-3917EBF942D1}"/>
    <hyperlink ref="B1718" r:id="rId1294" display="https://gmatclub.com/forum/in-a-chapter-titled-agency-and-pain-the-argument-raised-by-talal-asad-285285.html" xr:uid="{79B642D8-5671-4CE3-B457-1E7468850406}"/>
    <hyperlink ref="B832" r:id="rId1295" display="https://gmatclub.com/forum/what-an-advertising-agency-chooses-to-focus-on-for-their-major-campaigns-285387.html" xr:uid="{B8227C31-AD60-48CB-9312-890977CD158E}"/>
    <hyperlink ref="B1719" r:id="rId1296" display="https://gmatclub.com/forum/as-is-the-case-for-other-volcanoes-in-the-cascade-range-mount-st-helens-285388.html" xr:uid="{D5FC2826-18EC-4A3F-AFD8-E32626633EDD}"/>
    <hyperlink ref="B833" r:id="rId1297" display="https://gmatclub.com/forum/one-important-aspect-of-haydn-s-genius-lays-in-his-sense-of-the-285438.html" xr:uid="{4C2DF267-30FB-43A1-B6FF-A24E8F797E93}"/>
    <hyperlink ref="B1720" r:id="rId1298" display="https://gmatclub.com/forum/reorganizing-the-corporate-structure-of-nitescheleds-will-be-a-cause-285439.html" xr:uid="{0B190751-5CDF-4972-A29B-52FEAD49B964}"/>
    <hyperlink ref="B837" r:id="rId1299" display="https://gmatclub.com/forum/played-in-belgrade-the-famous-game-between-ivan-nikolic-and-goran-285468.html" xr:uid="{BFA9C0B7-DC1D-423B-AEBB-53C58620585F}"/>
    <hyperlink ref="B1724" r:id="rId1300" display="https://gmatclub.com/forum/the-company-announced-that-its-gross-margin-improved-in-the-second-quarter-285469.html" xr:uid="{BD534988-9680-4791-B720-710D971C98DA}"/>
    <hyperlink ref="B838" r:id="rId1301" display="https://gmatclub.com/forum/supreme-court-decisions-while-binding-on-all-united-states-courts-285527.html" xr:uid="{5EFDE03B-CB58-40F3-B64B-BCF4D6EF78DD}"/>
    <hyperlink ref="B1725" r:id="rId1302" display="https://gmatclub.com/forum/the-domestic-chinchilla-is-a-diminutive-creature-especially-as-285528.html" xr:uid="{FE31DA9B-E4B4-477A-A804-38CE0E2AE364}"/>
    <hyperlink ref="B839" r:id="rId1303" display="https://gmatclub.com/forum/pierre-auguste-renoir-as-opposed-from-artists-such-as-vincent-van-285596.html" xr:uid="{413C3906-93EE-4AD4-B5CE-73BE3F52A339}"/>
    <hyperlink ref="B1726" r:id="rId1304" display="https://gmatclub.com/forum/the-alzheimer-s-association-founded-in-1980-aspires-to-find-treatmen-285599.html" xr:uid="{D0398954-7815-4D69-AF05-AC458993FF62}"/>
    <hyperlink ref="B840" r:id="rId1305" display="https://gmatclub.com/forum/viola-spolin-s-therapeutic-style-and-methods-the-recreational-use-of-games-285686.html" xr:uid="{88F7534C-9DC5-44F8-9F57-BF5EE03B1300}"/>
    <hyperlink ref="B1727" r:id="rId1306" display="https://gmatclub.com/forum/britain-s-representative-government-in-which-citizens-vote-for-lawmakers-285687.html" xr:uid="{89FE3BE6-13DB-4BC1-AA10-93DF1CC81895}"/>
    <hyperlink ref="B841" r:id="rId1307" display="https://gmatclub.com/forum/babylon-was-the-largest-city-in-the-world-for-hundreds-of-years-until-285768.html" xr:uid="{A5FBA26E-31B2-4A0A-9B8F-8D088F366ADE}"/>
    <hyperlink ref="B1728" r:id="rId1308" display="https://gmatclub.com/forum/shunned-by-literary-critics-for-decades-as-something-fit-only-for-285770.html" xr:uid="{48D4E6B8-4FDF-4332-9FBB-27DB47CC639F}"/>
    <hyperlink ref="B842" r:id="rId1309" display="https://gmatclub.com/forum/an-innovative-and-decade-defining-band-the-songs-of-the-beatles-are-285825.html" xr:uid="{67A7ABF4-CD20-4740-8DF1-9D431DDAE247}"/>
    <hyperlink ref="B1729" r:id="rId1310" display="https://gmatclub.com/forum/the-rivalry-between-apple-a-multinational-technology-company-based-in-285826.html" xr:uid="{B363CB87-6B9D-4716-9BDD-34C601BE1F4F}"/>
    <hyperlink ref="B843" r:id="rId1311" display="https://gmatclub.com/forum/making-a-legacy-for-himself-as-a-president-who-wanted-to-have-285934.html" xr:uid="{A31D677D-87E2-43D9-9191-04C1BF7AA6C1}"/>
    <hyperlink ref="B1730" r:id="rId1312" display="https://gmatclub.com/forum/some-may-argue-that-the-classical-masterpieces-beethoven-composed-285935.html" xr:uid="{0E8D5421-A377-4BF5-8204-EC2E84D21308}"/>
    <hyperlink ref="B844" r:id="rId1313" display="https://gmatclub.com/forum/swimming-and-sunbathing-by-the-public-is-prohibited-on-stretches-of-286028.html" xr:uid="{96B2697F-E618-4016-B5B3-9A158037E117}"/>
    <hyperlink ref="B1731" r:id="rId1314" display="https://gmatclub.com/forum/the-velocity-and-inertia-of-the-earth-counter-the-force-of-gravity-286029.html" xr:uid="{77092B2C-B6D2-4E12-B99B-36F224CAE7F9}"/>
    <hyperlink ref="B845" r:id="rId1315" display="https://gmatclub.com/forum/according-to-a-recent-memo-that-was-sent-out-to-senior-staff-members-286095.html" xr:uid="{803A83D9-EC46-46A3-B2BA-7B0C2EF5FCA0}"/>
    <hyperlink ref="B1732" r:id="rId1316" display="https://gmatclub.com/forum/the-miscommunications-associated-with-a-decentralized-model-may-be-so-286097.html" xr:uid="{3E2D6261-98D0-4054-A2E3-05A0B8993955}"/>
    <hyperlink ref="B846" r:id="rId1317" display="https://gmatclub.com/forum/efforts-to-gain-bipartisan-support-for-an-economic-stimulus-package-286166.html" xr:uid="{7A45811E-7AF2-459D-B1C4-13811A2B4101}"/>
    <hyperlink ref="B1733" r:id="rId1318" display="https://gmatclub.com/forum/in-nathanial-philbrick-s-book-mayflower-the-author-attempts-to-describe-286167.html" xr:uid="{F67DB5A0-120D-49DB-A352-2A766FD55103}"/>
    <hyperlink ref="B847" r:id="rId1319" location="p2206026" display="https://gmatclub.com/forum/dallol-ethiopia-is-one-of-the-world-s-hottest-places-with-a-recorded-286257.html - p2206026" xr:uid="{4B0733BF-9D02-434C-B6F7-8F80FD5CB631}"/>
    <hyperlink ref="B1734" r:id="rId1320" display="https://gmatclub.com/forum/dorothy-parker-s-fiery-personality-was-often-mirrored-in-her-caustic-286258.html" xr:uid="{E5FF08A4-16F4-4418-9A0C-B4734F1A0096}"/>
    <hyperlink ref="B848" r:id="rId1321" display="https://gmatclub.com/forum/lagerfeld-s-silent-film-was-his-way-of-paying-homage-to-the-late-286300.html" xr:uid="{E8A35853-6698-4078-AD2B-56608EFFFBD5}"/>
    <hyperlink ref="B1735" r:id="rId1322" display="https://gmatclub.com/forum/the-x-ray-analysis-seems-like-it-is-affirmative-that-edward-abraham-s-286301.html" xr:uid="{5EFCD9D2-7156-465B-BA88-DB2CFEF2C944}"/>
    <hyperlink ref="B849" r:id="rId1323" display="https://gmatclub.com/forum/used-as-writing-surfaces-for-hundred-of-years-medieval-scribes-286370.html" xr:uid="{34065EBA-3018-43ED-810F-769F4CCA94A2}"/>
    <hyperlink ref="B1736" r:id="rId1324" display="https://gmatclub.com/forum/an-e-mail-by-the-superintendent-of-the-schools-sent-out-the-same-year-286371.html" xr:uid="{79737484-FF20-4FC7-9374-D9849968161C}"/>
    <hyperlink ref="B850" r:id="rId1325" location="p2207496" display="https://gmatclub.com/forum/despite-some-initial-lack-of-enthusiasm-the-work-of-william-faulkner-286458.html - p2207496" xr:uid="{C88392BA-5869-4B5A-8AD9-542CB1752831}"/>
    <hyperlink ref="B1737" r:id="rId1326" display="https://gmatclub.com/forum/recognized-as-one-of-history-s-most-influential-scientists-paul-dirac-286459.html" xr:uid="{E875FACF-5144-4B25-AD52-914E284768CF}"/>
    <hyperlink ref="B851" r:id="rId1327" display="https://gmatclub.com/forum/although-coin-clipping-a-practice-in-which-small-amounts-of-silver-or-286534.html" xr:uid="{E9D844D5-8FAA-4FE4-9A65-6AD88655D2E4}"/>
    <hyperlink ref="B1738" r:id="rId1328" location="p2208173" display="https://gmatclub.com/forum/keeping-with-the-findings-of-most-contemporary-economic-analysis-of-in-286533.html - p2208173" xr:uid="{ABFCD9A4-6350-4AE8-8137-FAE1BCFE52F1}"/>
    <hyperlink ref="B852" r:id="rId1329" display="https://gmatclub.com/forum/depending-on-if-its-infrastructure-can-hold-up-the-dilapidated-building-for-another-286639.html" xr:uid="{9E27C77E-4953-49A9-B3C3-DEE6A5A827D9}"/>
    <hyperlink ref="B1739" r:id="rId1330" display="https://gmatclub.com/forum/of-all-the-scandals-of-1984-election-season-maybe-none-is-286640.html" xr:uid="{72732CE7-2144-43D3-A9C0-A0CD5CA849E7}"/>
    <hyperlink ref="B853" r:id="rId1331" display="https://gmatclub.com/forum/although-the-plaintiff-had-been-planning-to-call-mr-hoff-as-a-witness-286724.html" xr:uid="{20574D64-5552-4B5E-AD36-28A83EF6BAAA}"/>
    <hyperlink ref="B1740" r:id="rId1332" display="https://gmatclub.com/forum/the-preeminent-astronomer-carl-sagan-posited-that-the-expansion-of-286725.html" xr:uid="{C86D562F-C5C6-47EA-87FC-C86E1E4D11B0}"/>
    <hyperlink ref="B854" r:id="rId1333" display="https://gmatclub.com/forum/the-american-congress-passed-the-neutrality-acts-during-the-mid-to-lat-286832.html" xr:uid="{DB0F1912-E798-4505-A685-5630FC19CDCE}"/>
    <hyperlink ref="B1741" r:id="rId1334" display="https://gmatclub.com/forum/ifemelu-the-female-protagonist-in-nigerian-novel-americanah-question-286833.html" xr:uid="{4A43A835-409F-4205-9777-2A174687D8FB}"/>
    <hyperlink ref="B855" r:id="rId1335" display="https://gmatclub.com/forum/although-shortening-was-first-developed-as-a-cheaper-alternative-to-the-lard-needed-286865.html" xr:uid="{604DE4DC-B2FE-4468-9ED5-F68912BE95A1}"/>
    <hyperlink ref="B1742" r:id="rId1336" display="https://gmatclub.com/forum/rarely-fatal-but-extremely-dangerous-nonetheless-herpetologists-studying-rattlesnake-286866.html" xr:uid="{40AC03DF-A18C-4374-A28B-B770060A0EC4}"/>
    <hyperlink ref="B856" r:id="rId1337" display="https://gmatclub.com/forum/the-public-s-general-concern-about-the-solvency-of-the-social-security-286919.html" xr:uid="{345C00BE-1503-44D3-BC50-6F9CB5440B25}"/>
    <hyperlink ref="B1743" r:id="rId1338" display="https://gmatclub.com/forum/medical-experts-predict-that-the-number-of-unnecessary-deaths-in-286918.html" xr:uid="{0D204FB3-9776-4264-B3BC-691451AAC9F0}"/>
    <hyperlink ref="B857" r:id="rId1339" display="https://gmatclub.com/forum/that-the-murder-of-colin-sweeney-is-unlikely-to-be-seen-as-an-accident-286991.html" xr:uid="{92E35DE1-188E-41D8-9429-976CA9FF28AC}"/>
    <hyperlink ref="B1744" r:id="rId1340" display="https://gmatclub.com/forum/under-the-copyright-act-it-is-permitted-to-use-only-a-small-portion-286992.html" xr:uid="{59492909-B635-468E-9560-A82C3F47EB8B}"/>
    <hyperlink ref="B858" r:id="rId1341" display="https://gmatclub.com/forum/recent-surveys-indicate-that-an-increasing-number-of-commuters-have-chosen-287061.html" xr:uid="{63A10F28-0394-4839-B1B3-B3244FAF6F57}"/>
    <hyperlink ref="B1745" r:id="rId1342" display="https://gmatclub.com/forum/hunted-for-their-decent-size-and-succulent-meat-which-ranges-from-287062.html" xr:uid="{CB7AC82B-F35C-4538-A588-5B3826F324B1}"/>
    <hyperlink ref="B859" r:id="rId1343" display="https://gmatclub.com/forum/as-the-prairies-of-the-midwest-dried-up-because-of-drought-and-over-287157.html" xr:uid="{2411CE48-10BF-4E4C-96DD-A9D2D5ACC0F7}"/>
    <hyperlink ref="B1746" r:id="rId1344" display="https://gmatclub.com/forum/a-phd-student-at-the-university-of-portsmouth-has-identified-an-287158.html" xr:uid="{2F62B78F-35C2-4039-A771-D25FE7771734}"/>
    <hyperlink ref="B860" r:id="rId1345" display="https://gmatclub.com/forum/glass-containers-are-considered-potentially-dangerous-objects-by-stadi-287223.html" xr:uid="{6874A2CE-B461-4BB7-B2EF-1323BD3437AC}"/>
    <hyperlink ref="B1747" r:id="rId1346" display="https://gmatclub.com/forum/forcing-children-who-show-a-preference-for-their-left-hand-to-use-287224.html" xr:uid="{6FDD4F58-76A7-40BB-9C81-7C7693E5D611}"/>
    <hyperlink ref="B861" r:id="rId1347" display="https://gmatclub.com/forum/trevor-baylis-an-accomplished-british-swimmer-who-fell-just-short-of-qualifying-287294.html" xr:uid="{3BDF9C69-8F6B-4DB4-87B6-D344CD352426}"/>
    <hyperlink ref="B1748" r:id="rId1348" display="https://gmatclub.com/forum/professors-at-the-college-many-of-whom-have-tenure-argue-that-the-287295.html" xr:uid="{674609E9-DFCD-485B-92C1-18E7F7D114B2}"/>
    <hyperlink ref="B862" r:id="rId1349" display="https://gmatclub.com/forum/native-to-the-grassy-plains-of-central-north-america-wild-bison-today-287312.html" xr:uid="{C67A9483-C8A5-4833-8E8D-0F53BAAE76FE}"/>
    <hyperlink ref="B1749" r:id="rId1350" display="https://gmatclub.com/forum/the-painter-james-whistler-used-dark-colors-to-emphasize-the-287313.html" xr:uid="{32FB4C41-2DCF-4E2C-86A0-712FA2932F52}"/>
    <hyperlink ref="B863" r:id="rId1351" display="https://gmatclub.com/forum/although-the-knee-joint-is-susceptible-to-many-types-of-injuries-287352.html" xr:uid="{2308DC60-D4FF-405B-AC21-9C742859C541}"/>
    <hyperlink ref="B1750" r:id="rId1352" display="https://gmatclub.com/forum/founded-on-the-principles-of-free-thought-and-equality-the-transcende-287353.html" xr:uid="{0C1AE77B-F37B-4075-906E-EC9B106F45A4}"/>
    <hyperlink ref="B864" r:id="rId1353" display="https://gmatclub.com/forum/working-to-support-their-family-and-pay-off-their-homes-it-is-unfortunate-that-many-287466.html" xr:uid="{C20F7A31-6CF5-4F4D-A1A6-4F1CC7D9F7E6}"/>
    <hyperlink ref="B1751" r:id="rId1354" display="https://gmatclub.com/forum/in-the-legal-world-members-of-the-jury-is-sometimes-considered-to-be-the-trier-287467.html" xr:uid="{04807D21-4FB8-4E2B-A046-A3217CCC8E4A}"/>
    <hyperlink ref="B865" r:id="rId1355" display="https://gmatclub.com/forum/anger-has-been-determined-by-behavioral-economists-to-make-people-287565.html" xr:uid="{25630C2A-C942-460D-BF3F-C3AC521859DE}"/>
    <hyperlink ref="B1752" r:id="rId1356" display="https://gmatclub.com/forum/in-china-wages-are-two-times-more-than-taiwan-s-are-and-tens-of-287566.html" xr:uid="{D891E044-F6DC-49E2-9683-4BEDD748FB06}"/>
    <hyperlink ref="B866" r:id="rId1357" display="https://gmatclub.com/forum/although-the-knee-joint-is-susceptible-to-many-types-of-injuries-287352.html" xr:uid="{97B199D8-A296-4CDA-90ED-691064433C31}"/>
    <hyperlink ref="B1753" r:id="rId1358" display="https://gmatclub.com/forum/commentators-don-t-know-if-denny-will-try-and-become-the-first-athlete-287643.html" xr:uid="{775EE70E-ACAB-4099-BEFA-D463B366AFB7}"/>
    <hyperlink ref="B867" r:id="rId1359" display="https://gmatclub.com/forum/the-jamaican-senate-has-determined-that-the-prime-minister-be-tasked-with-appointing-287702.html" xr:uid="{4398AE7E-1006-41CF-8A3E-11564655D5DB}"/>
    <hyperlink ref="B1754" r:id="rId1360" display="https://gmatclub.com/forum/the-board-voted-monday-to-purchase-new-offices-overseas-and-if-the-executives-287703.html" xr:uid="{1EEBF40B-ABFE-4A85-80B3-884FC18473E6}"/>
    <hyperlink ref="B872" r:id="rId1361" display="https://gmatclub.com/forum/much-to-the-chagrin-of-citizens-who-enjoyed-such-performances-as-the-287785.html" xr:uid="{7C9F3670-A4A2-4A90-B19E-7A6C43237473}"/>
    <hyperlink ref="B1759" r:id="rId1362" display="https://gmatclub.com/forum/the-members-of-the-hiring-committee-agreed-that-if-the-applicant-had-287787.html" xr:uid="{45447DBF-2916-46E0-B112-2E495F4D177D}"/>
    <hyperlink ref="B873" r:id="rId1363" display="https://gmatclub.com/forum/programs-designed-to-reintroduce-the-condor-into-the-wild-have-been-287811.html" xr:uid="{2284BE0F-5900-4161-99EB-F414D973596F}"/>
    <hyperlink ref="B1760" r:id="rId1364" display="https://gmatclub.com/forum/the-corporation-s-regulations-require-that-managers-order-a-discharged-287812.html" xr:uid="{D2FF1700-8A39-4288-A800-50B9B4BD075A}"/>
    <hyperlink ref="B874" r:id="rId1365" display="https://gmatclub.com/forum/the-type-of-alliances-formed-by-businesses-in-pursuit-of-their-various-objectives-287880.html" xr:uid="{A02F0882-CB39-40CE-BD73-2FA30591A31B}"/>
    <hyperlink ref="B1761" r:id="rId1366" display="https://gmatclub.com/forum/of-the-three-bronte-sisters-people-are-usually-more-familiar-with-288161.html" xr:uid="{E0AA7E15-8016-4FB7-8A50-72F7245FD0A8}"/>
    <hyperlink ref="B875" r:id="rId1367" location="p2220349" display="https://gmatclub.com/forum/although-minors-are-prohibited-by-federal-law-to-purchase-alcohol-287954.html - p2220349" xr:uid="{34785456-E68F-4CCA-90AD-D7F6734885F7}"/>
    <hyperlink ref="B1762" r:id="rId1368" display="https://gmatclub.com/forum/of-all-the-years-in-einstein-s-life-possibly-none-is-more-impressive-287955.html" xr:uid="{ADDAEBA9-5D86-4ADF-82D7-542BC4E3E7DD}"/>
    <hyperlink ref="B876" r:id="rId1369" display="https://gmatclub.com/forum/winners-of-the-crafts-prize-three-who-are-ceramists-will-display-the-288030.html" xr:uid="{296C4AB0-4FCA-4905-9BFF-CA0F806B7C16}"/>
    <hyperlink ref="B1763" r:id="rId1370" display="https://gmatclub.com/forum/author-susan-faludi-contends-that-the-appearance-of-studies-suggesting-288031.html" xr:uid="{6B11B001-43D4-4A89-BF65-A16B8B732D89}"/>
    <hyperlink ref="B877" r:id="rId1371" display="https://gmatclub.com/forum/a-new-strategy-for-releasing-the-seals-into-the-wild-has-been-created-288128.html" xr:uid="{55E04E62-A900-4AC4-AB3A-0CF399975186}"/>
    <hyperlink ref="B1764" r:id="rId1372" display="https://gmatclub.com/forum/as-an-increasing-number-of-women-have-the-opportunity-of-attending-institutes-of-higher-288129.html" xr:uid="{CDEF4C2D-66D3-46C4-8147-AEFD2482D3FB}"/>
    <hyperlink ref="B878" r:id="rId1373" display="https://gmatclub.com/forum/as-history-has-revealed-a-sudden-irrational-panic-among-stockholders-288198.html" xr:uid="{FAA295A0-7E04-4D95-B536-462FF836C36C}"/>
    <hyperlink ref="B1765" r:id="rId1374" display="https://gmatclub.com/forum/the-company-s-newest-cell-phone-upgrade-was-announced-yesterday-and-288199.html" xr:uid="{23B16700-0894-441A-A611-71DB7FD2F681}"/>
    <hyperlink ref="B879" r:id="rId1375" display="https://gmatclub.com/forum/paleontologists-studying-the-fossil-record-have-estimated-that-the-288253.html" xr:uid="{6E6EF813-0349-4581-86C9-D2200EE66BF1}"/>
    <hyperlink ref="B1766" r:id="rId1376" display="https://gmatclub.com/forum/in-international-knock-out-tournaments-of-almost-all-sports-the-top-288254.html" xr:uid="{4713EFB5-FD9F-4F4C-A1BF-956CFB5E8E53}"/>
    <hyperlink ref="B880" r:id="rId1377" display="https://gmatclub.com/forum/the-recent-increase-in-the-number-of-tourists-has-caused-overcrowding-in-the-small-town-288298.html" xr:uid="{5589FC6A-F233-4BAF-A43D-C5027C52CDAB}"/>
    <hyperlink ref="B1767" r:id="rId1378" display="https://gmatclub.com/forum/in-order-to-counter-the-tepid-audience-response-the-producers-have-hired-a-composer-288299.html" xr:uid="{710D80E6-5D79-45A9-99E7-B588720FFA09}"/>
    <hyperlink ref="B881" r:id="rId1379" display="https://gmatclub.com/forum/by-the-time-a-way-to-stop-the-ozone-layer-from-deteriorating-is-288383.html" xr:uid="{CF2E1A74-031D-4FA6-8B4F-5340145F2221}"/>
    <hyperlink ref="B1768" r:id="rId1380" display="https://gmatclub.com/forum/the-state-s-transportation-engineer-believes-that-the-planned-overpasses-would-not-relieve-288385.html" xr:uid="{496A6FBB-09C7-4AD9-BFC6-C1AF8FB1DA76}"/>
    <hyperlink ref="B882" r:id="rId1381" location="p2097311" display="https://gmatclub.com/forum/vietnam-veterans-returned-to-america-tormented-by-the-controversial-271002.html - p2097311" xr:uid="{B044A05E-D0E8-4459-AD4D-7FA8E3DB10FC}"/>
    <hyperlink ref="B1769" r:id="rId1382" location="p2097252" display="https://gmatclub.com/forum/according-to-scientists-at-the-american-museum-of-natural-history-270999.html - p2097252" xr:uid="{C5FD9D65-C618-44A3-BBDC-53FF45073F4E}"/>
    <hyperlink ref="B883" r:id="rId1383" display="https://gmatclub.com/forum/wary-of-potential-predators-including-humans-and-prone-to-high-levels-of-anxiety-288552.html" xr:uid="{01EA549E-D9F8-4DD0-88FE-4F62FE212081}"/>
    <hyperlink ref="B1770" r:id="rId1384" display="https://gmatclub.com/forum/the-board-of-directors-questioned-the-commitment-of-the-cfo-because-288553.html" xr:uid="{6569F351-8DC7-449A-B922-33F39C9F5A91}"/>
    <hyperlink ref="B884" r:id="rId1385" display="https://gmatclub.com/forum/if-the-botanists-s-theory-was-correct-the-plant-s-failure-to-produce-288668.html" xr:uid="{3D6E4BF1-3544-4B4E-A526-CFDDE67E3FE9}"/>
    <hyperlink ref="B1771" r:id="rId1386" display="https://gmatclub.com/forum/neither-pete-rose-the-major-league-baseball-hits-leader-or-shoeless-288669.html" xr:uid="{AF58FE04-1ECD-40D9-8C60-8A75E4FA1E9B}"/>
    <hyperlink ref="B885" r:id="rId1387" display="https://gmatclub.com/forum/despite-their-team-s-shameful-performance-in-the-last-season-the-yank-288728.html" xr:uid="{ED38DEDC-4919-4E15-8705-5D744DADBC65}"/>
    <hyperlink ref="B1772" r:id="rId1388" display="https://gmatclub.com/forum/since-lady-baryl-the-only-eye-witness-of-the-robbery-was-unsure-288729.html" xr:uid="{1CBC7F61-A9A5-40F3-8AA9-09C9016EF308}"/>
    <hyperlink ref="B886" r:id="rId1389" display="https://gmatclub.com/forum/the-kyoto-protocol-a-politically-divisive-environmental-treaty-and-important-as-a-vehicle-288802.html" xr:uid="{7CF93228-5B65-46BB-967A-533E9350D996}"/>
    <hyperlink ref="B1773" r:id="rId1390" display="https://gmatclub.com/forum/recent-surveys-indicate-that-eating-a-nutritious-diet-and-exercising-regularly-are-priorities-288801.html" xr:uid="{DC3D8E12-09B6-466C-9D1C-829CDF913429}"/>
    <hyperlink ref="B887" r:id="rId1391" location="p2227632" display="https://gmatclub.com/forum/taiwanese-eat-a-cuisine-unique-to-the-island-s-history-taiwan-s-288865.html - p2227632" xr:uid="{D9D044BE-C275-4714-85FB-7E1E5DF4F2B2}"/>
    <hyperlink ref="B1774" r:id="rId1392" location="p2227633" display="https://gmatclub.com/forum/baffling-students-of-the-law-year-after-year-property-rights-are-to-288866.html - p2227633" xr:uid="{41938B6B-B117-480F-A31B-114C9FD6C118}"/>
    <hyperlink ref="B888" r:id="rId1393" display="https://gmatclub.com/forum/as-hurricane-irene-approached-the-region-residents-were-warned-to-288905.html" xr:uid="{DE06C507-0B48-4897-AB3A-5900EBB3AD69}"/>
    <hyperlink ref="B1775" r:id="rId1394" display="https://gmatclub.com/forum/published-in-1972-lusmanashvili-s-study-mentioned-that-it-is-possible-288907.html" xr:uid="{BAF1AE01-E8E7-4F69-A911-A4B507E38CAF}"/>
    <hyperlink ref="B889" r:id="rId1395" display="https://gmatclub.com/forum/penguins-can-be-found-not-only-in-arctic-climes-they-can-also-be-found-289019.html" xr:uid="{3D1356AD-9D23-45C7-AA63-2BC2DFB84117}"/>
    <hyperlink ref="B1776" r:id="rId1396" display="https://gmatclub.com/forum/although-the-baseball-team-practiced-more-diligently-that-year-than-their-prior-years-289020.html" xr:uid="{16B45A1B-7BA8-446A-AAE2-25B9F82563EB}"/>
    <hyperlink ref="B890" r:id="rId1397" display="https://gmatclub.com/forum/the-recent-startup-of-the-large-hadron-collider-in-switzerland-has-289079.html" xr:uid="{404D4FE3-E3E8-4BDF-846C-584F735441CC}"/>
    <hyperlink ref="B1777" r:id="rId1398" display="https://gmatclub.com/forum/considered-one-of-the-most-intelligent-of-the-new-world-monkeys-289080.html" xr:uid="{6C66F962-9BE8-4B7E-AA38-26A5D474FA96}"/>
    <hyperlink ref="B891" r:id="rId1399" display="https://gmatclub.com/forum/owing-to-its-aftermath-over-the-following-centuries-many-historians-289191.html" xr:uid="{F0E0B2D2-F601-4B08-BF3B-775077A26F30}"/>
    <hyperlink ref="B1778" r:id="rId1400" location="p2098907" display="https://gmatclub.com/forum/regular-meditation-enables-practitioners-to-build-calmer-minds-271238.html - p2098907" xr:uid="{D624645C-1764-4A0D-A248-8058D7901853}"/>
    <hyperlink ref="B892" r:id="rId1401" display="https://gmatclub.com/forum/a-study-conducted-at-cedar-sinai-medical-center-indicated-that-if-heart-surgery-patients-289265.html" xr:uid="{936E3BF8-9CAE-41EF-AC72-FEBF9295F3FA}"/>
    <hyperlink ref="B1779" r:id="rId1402" display="https://gmatclub.com/forum/a-major-investment-bank-s-adjustment-of-interest-rates-on-mortgages-held-by-individuals-289266.html" xr:uid="{6E1E05E6-6209-4093-BFA9-10CB33592803}"/>
    <hyperlink ref="B893" r:id="rId1403" display="https://gmatclub.com/forum/while-paul-revere-rode-from-lexington-to-concord-on-289314.html" xr:uid="{1B270701-563E-4724-A118-3015CEE68AC9}"/>
    <hyperlink ref="B1780" r:id="rId1404" display="https://gmatclub.com/forum/americans-have-a-difficult-time-understanding-the-inability-289313.html" xr:uid="{34ED7CE6-9290-4532-A39E-082DAF52A9FC}"/>
    <hyperlink ref="B894" r:id="rId1405" display="https://gmatclub.com/forum/unaware-of-the-dangers-of-kleptomania-most-patients-with-this-disorde-289338.html" xr:uid="{C78450A9-E79F-4BE6-89BA-04D9616D84BE}"/>
    <hyperlink ref="B1781" r:id="rId1406" location="p2099547" display="https://gmatclub.com/forum/the-british-scientific-community-was-surprised-when-271326.html - p2099547" xr:uid="{76ABFC48-AF95-45B0-8860-9C842C0D497A}"/>
    <hyperlink ref="B895" r:id="rId1407" display="https://gmatclub.com/forum/published-every-year-since-1818-the-farmers-almanac-contains-forecasts-about-the-weather-289366.html" xr:uid="{FA075D76-68D1-49C6-9981-9CBD42649528}"/>
    <hyperlink ref="B1782" r:id="rId1408" display="https://gmatclub.com/forum/experts-examining-trends-in-the-housing-market-predict-that-the-number-of-annual-home-289367.html" xr:uid="{09E6505C-BBD7-4ACD-9DF1-06BF3C7E24D5}"/>
    <hyperlink ref="B896" r:id="rId1409" display="https://gmatclub.com/forum/the-roots-of-polygaia-nana-taste-like-liquorice-when-chewed-giving-289499.html" xr:uid="{AAFCD9EF-84EF-40C3-9AE6-785DDD0462D5}"/>
    <hyperlink ref="B1783" r:id="rId1410" display="https://gmatclub.com/forum/while-it-requires-about-the-same-amount-of-water-to-create-cement-289500.html" xr:uid="{11733D75-F5B1-41EF-8A6F-4BD5131371E8}"/>
    <hyperlink ref="B897" r:id="rId1411" display="https://gmatclub.com/forum/duopoly-in-the-consumer-electronics-market-may-be-encouraging-both-com-289540.html" xr:uid="{32B277CB-4377-45B5-8EF6-E76C1FB92EC1}"/>
    <hyperlink ref="B1784" r:id="rId1412" display="https://gmatclub.com/forum/national-geographic-magazine-still-remains-the-most-popular-magazine-289541.html" xr:uid="{DA20452F-3731-4B24-90DE-1142489501CE}"/>
    <hyperlink ref="B898" r:id="rId1413" display="https://gmatclub.com/forum/many-state-tax-codes-such-as-the-homestead-credit-in-wisconsin-289611.html" xr:uid="{F7549EBD-8CD3-4681-BC92-9E03C96F43A7}"/>
    <hyperlink ref="B1785" r:id="rId1414" display="https://gmatclub.com/forum/although-some-doctors-believe-that-the-drug-can-have-positive-effects-289612.html" xr:uid="{19361338-0AE1-4486-AAAF-2FBBD84D5DBB}"/>
    <hyperlink ref="B899" r:id="rId1415" display="https://gmatclub.com/forum/although-he-had-planned-on-pursuing-a-law-degree-eli-whitney-s-colleg-289757.html" xr:uid="{E6D3E200-5C09-4356-982D-B6250B62930E}"/>
    <hyperlink ref="B1786" r:id="rId1416" display="https://gmatclub.com/forum/james-watson-one-of-the-scientists-that-discovered-and-deciphered-the-289758.html" xr:uid="{81239F0B-53FD-4955-BBF4-5D8F7E1F1D04}"/>
    <hyperlink ref="G33" r:id="rId1417" display="https://gmatclub.com/forum/tom-waits-whose-albums-have-been-critically-acclaimed-has-filed-363228.html" xr:uid="{6A9B3B7B-3B0B-4C7C-BBE2-56BFA4171637}"/>
    <hyperlink ref="G34" r:id="rId1418" display="https://gmatclub.com/forum/concerned-about-the-dangers-posed-to-civil-aviation-by-migratory-birds-363388.html" xr:uid="{61FDA3B1-C611-454E-8C77-D3B18BCFE170}"/>
    <hyperlink ref="G35" r:id="rId1419" display="https://gmatclub.com/forum/fifty-years-ago-ecologists-studying-wolf-recolonization-down-from-363324.html" xr:uid="{D3E3AB73-9679-4EBE-AB56-D5209517FCEE}"/>
    <hyperlink ref="G36" r:id="rId1420" display="https://gmatclub.com/forum/just-as-people-move-their-hands-as-they-talk-dolphins-communicate-363214.html" xr:uid="{48AFE55A-8937-4551-890F-5B627418B78D}"/>
    <hyperlink ref="G37" r:id="rId1421" display="https://gmatclub.com/forum/an-archaeological-excavation-at-what-might-have-been-a-workshop-where-305954.html" xr:uid="{8FFA5D93-30DA-4FC7-99C2-07C051230897}"/>
    <hyperlink ref="G38" r:id="rId1422" display="https://gmatclub.com/forum/since-the-last-decade-chinese-firms-have-accounted-for-90-of-the-int-319683.html" xr:uid="{30976B70-3808-44AD-BE50-2C54333316A9}"/>
    <hyperlink ref="G39" r:id="rId1423" display="https://gmatclub.com/forum/teratomas-are-unusual-forms-of-cancer-because-they-are-composed-of-tis-79873.html" xr:uid="{2A37D167-ADF0-4978-B396-D2B6F90B4EAE}"/>
    <hyperlink ref="G40" r:id="rId1424" display="https://gmatclub.com/forum/with-a-call-that-exceeds-188-decibels-the-blue-whale-is-often-thought-364590.html" xr:uid="{4B85CB81-7F4A-46B6-B8CF-3199B96F07D0}"/>
    <hyperlink ref="G41" r:id="rId1425" display="https://gmatclub.com/forum/before-its-bankruptcy-in-2008-goldman-sachs-inc-financed-crystal-tec-149194.html" xr:uid="{A2BFC442-0C02-471B-BFEC-71CCDE0ECE1A}"/>
    <hyperlink ref="G42" r:id="rId1426" display="https://gmatclub.com/forum/heavy-commitment-by-an-executive-to-a-course-of-action-especially-if-10136.html" xr:uid="{F3B44DC3-A186-4D7F-8188-88EC8F48DCE7}"/>
    <hyperlink ref="G43" r:id="rId1427" display="https://gmatclub.com/forum/in-no-other-historical-sighting-did-halley-s-comet-cause-such-a-worldw-24215.html" xr:uid="{D8F92446-6302-4513-A566-127B0F325010}"/>
    <hyperlink ref="G44" r:id="rId1428" display="https://gmatclub.com/forum/combining-enormous-physical-strength-with-higher-intelligence-the-nea-87777.html" xr:uid="{6CF6222C-9D6B-4524-8D74-1B0365C24F2A}"/>
    <hyperlink ref="G45" r:id="rId1429" display="https://gmatclub.com/forum/according-to-a-survey-of-graduating-medical-students-conducted-by-asso-80793.html" xr:uid="{4D58CC49-75AD-48FF-90C8-5AD9D7D18A14}"/>
    <hyperlink ref="G47" r:id="rId1430" display="https://gmatclub.com/forum/emily-dickinson-s-letters-to-susan-huntington-dickinson-were-written-10142.html" xr:uid="{D3CDAFC4-05CF-47C6-8D08-568A987080DE}"/>
    <hyperlink ref="G48" r:id="rId1431" display="https://gmatclub.com/forum/as-criminal-activity-on-the-internet-becomes-more-and-more-sophisticat-220239.html" xr:uid="{4D666B28-BE2F-4CCB-B4AB-A10183499F1D}"/>
    <hyperlink ref="G49" r:id="rId1432" display="https://gmatclub.com/forum/australian-embryologists-have-found-evidence-that-suggests-that-the-el-84981.html" xr:uid="{B6250F65-7642-46E2-A394-1054B12EB638}"/>
    <hyperlink ref="G50" r:id="rId1433" display="https://gmatclub.com/forum/there-are-a-few-acts-of-nature-such-as-a-total-solar-eclipse-or-a-172539.html" xr:uid="{BAF48BF3-D6EB-442F-A795-119787D48B0D}"/>
    <hyperlink ref="G54" r:id="rId1434" display="https://gmatclub.com/forum/by-pressing-a-tiny-amount-of-nitrogen-between-two-diamonds-to-a-pressu-98027.html" xr:uid="{D4C837AB-D3A6-49EC-A494-44CCB56B1778}"/>
    <hyperlink ref="G52" r:id="rId1435" display="https://gmatclub.com/forum/before-scientists-learned-how-to-make-a-synthetic-growth-hormone-remo-122778.html" xr:uid="{BD214E14-5BAC-486B-8341-EA1B713764A1}"/>
    <hyperlink ref="G53" r:id="rId1436" display="https://gmatclub.com/forum/an-array-of-tax-incentives-has-led-to-a-boom-in-the-construction-of-ne-56809.html" xr:uid="{6ED5796A-8229-407D-83CB-78091FE0AA05}"/>
    <hyperlink ref="G51" r:id="rId1437" display="https://gmatclub.com/forum/while-the-eastern-whip-poor-will-a-nocturnal-bird-that-feeds-154181.html" xr:uid="{495CC9F4-C5B8-4A36-A9F8-604AB0385FD3}"/>
    <hyperlink ref="G55" r:id="rId1438" display="https://gmatclub.com/forum/a-survey-by-the-national-council-of-churches-showed-that-in-1986-there-113299.html" xr:uid="{BF5F935A-8A80-49C8-85FB-0A5F45C9CE4C}"/>
    <hyperlink ref="G56" r:id="rId1439" display="https://gmatclub.com/forum/astronomers-have-uncovered-evidence-that-a-star-that-was-as-63460.html" xr:uid="{9FDEF90B-4222-466A-8A4C-63FC5788CA79}"/>
    <hyperlink ref="G57" r:id="rId1440" display="https://gmatclub.com/forum/the-controversy-has-divided-the-senate-caused-strains-in-153677.html" xr:uid="{30C7829B-198E-4C3D-A95B-05E63FC38192}"/>
    <hyperlink ref="G58" r:id="rId1441" display="https://gmatclub.com/forum/rather-than-accept-the-conventional-wisdom-that-the-earth-was-flat-ch-95922.html" xr:uid="{092D2A43-4B58-45D5-8D0F-E8B5A6370A07}"/>
    <hyperlink ref="G46" r:id="rId1442" display="https://gmatclub.com/forum/last-week-local-shrimpers-held-a-news-conference-to-take-some-credit-76039.html" xr:uid="{F6FF6218-FC5B-4B29-B2BE-5B1002DB54B1}"/>
    <hyperlink ref="G61" r:id="rId1443" display="https://gmatclub.com/forum/between-1990-and-2000-the-global-economy-grew-more-than-it-did-during-24214.html" xr:uid="{9D07AECC-B16D-478F-A989-665056CDD69A}"/>
    <hyperlink ref="G62" r:id="rId1444" display="https://gmatclub.com/forum/the-use-of-lie-detectors-is-based-on-the-assumption-that-lying-produce-83581.html" xr:uid="{66D3C559-0B41-425D-9BA6-0924F944B109}"/>
    <hyperlink ref="G60" r:id="rId1445" display="https://gmatclub.com/forum/while-it-costs-about-the-same-to-run-nuclear-plants-as-other-types-of-134755.html" xr:uid="{A456BB70-A2D8-442B-91B8-593984A06B8A}"/>
    <hyperlink ref="G59" r:id="rId1446" display="https://gmatclub.com/forum/the-32-species-that-make-up-the-dolphin-family-are-closely-related-to-9155.html" xr:uid="{ED98BE51-9DC5-4FB7-AD44-2076C8DA0295}"/>
    <hyperlink ref="G63" r:id="rId1447" display="https://gmatclub.com/forum/having-been-named-for-a-mythological-nymph-who-cared-for-the-infant-ju-205139.html" xr:uid="{48D246C7-F507-4036-80FA-08B9A046D946}"/>
    <hyperlink ref="G64" r:id="rId1448" display="https://gmatclub.com/forum/in-the-mid-1970s-since-birds-were-overcome-by-pollution-and-routinel-53703.html" xr:uid="{6624F31D-19A2-4D48-8C89-4175D2368E96}"/>
    <hyperlink ref="G65" r:id="rId1449" display="https://gmatclub.com/forum/in-an-effort-to-reduce-the-number-of-fires-started-by-cigarettes-a-ma-51618.html" xr:uid="{C9127D9C-4A28-4886-9E08-95B860850A57}"/>
    <hyperlink ref="G66" r:id="rId1450" display="https://gmatclub.com/forum/the-steel-industry-has-changed-radically-over-the-last-two-decades-as-63371.html" xr:uid="{F924F4B1-9A85-418A-BBA8-FA2E4F5D3161}"/>
    <hyperlink ref="G67" r:id="rId1451" display="https://gmatclub.com/forum/joachim-raff-and-giacomo-meyerbeer-are-examples-of-the-kind-of-compose-50726.html" xr:uid="{0A6A5174-2CED-4A8E-842A-8B29CE6D25C0}"/>
    <hyperlink ref="G68" r:id="rId1452" display="https://gmatclub.com/forum/in-little-more-than-a-decade-argentina-has-become-the-world-s-leading-158929.html" xr:uid="{60C1014F-7F1B-40EC-9A34-E9B4615E60BE}"/>
    <hyperlink ref="G69" r:id="rId1453" display="https://gmatclub.com/forum/proponents-of-artificial-intelligence-say-they-will-be-able-to-make-co-17516.html" xr:uid="{3412643B-7A4E-403C-970D-FCFD2211EC86}"/>
    <hyperlink ref="G70" r:id="rId1454" display="https://gmatclub.com/forum/the-roman-continued-to-use-lead-vessels-in-making-wine-even-after-they-127516.html" xr:uid="{7D10A271-25CD-489F-8DEF-F92FB8B6DBC6}"/>
    <hyperlink ref="G71" r:id="rId1455" display="https://gmatclub.com/forum/the-number-of-people-flying-first-class-on-domestic-flights-rose-sharp-80878.html" xr:uid="{317FA6D4-C74B-403F-9DC7-1A669F88B7D3}"/>
    <hyperlink ref="G73" r:id="rId1456" display="https://gmatclub.com/forum/while-depressed-property-values-can-hurt-some-large-investors-they-18708.html" xr:uid="{FF1A24E1-E1E3-480A-9042-052C19B58F3C}"/>
    <hyperlink ref="G74" r:id="rId1457" display="https://gmatclub.com/forum/in-1791-robert-carter-iii-one-of-the-wealthiest-plantation-owners-in-77465.html" xr:uid="{8CA21CAE-F4B8-4A3A-BABE-31F239E78FCE}"/>
    <hyperlink ref="G75" r:id="rId1458" display="https://gmatclub.com/forum/the-discovery-that-earths-inner-core-rotates-independently-of-and-more-105144.html" xr:uid="{1894DCF8-F6A0-42A8-9D76-1BFC24D5A6EE}"/>
    <hyperlink ref="G72" r:id="rId1459" display="https://gmatclub.com/forum/it-may-someday-be-worthwhile-to-try-to-recover-uranium-from-78153.html" xr:uid="{AE0E44C5-0B2E-4BAE-A1FD-D6F41CE01221}"/>
    <hyperlink ref="G76" r:id="rId1460" xr:uid="{F2FB201D-274C-4779-A90C-1D7D066D461C}"/>
    <hyperlink ref="G77" r:id="rId1461" xr:uid="{F222095E-7FD6-4C7E-BC34-D1B0F191D071}"/>
    <hyperlink ref="G78" r:id="rId1462" xr:uid="{E400A520-C866-4B77-8EDD-84693FD7A12C}"/>
    <hyperlink ref="G79" r:id="rId1463" xr:uid="{63D8E846-FA66-45C1-9DCA-552278F0A95C}"/>
    <hyperlink ref="G80" r:id="rId1464" xr:uid="{44398DEF-51D9-4C7F-B649-3EB0ABE6CA1B}"/>
    <hyperlink ref="G81" r:id="rId1465" xr:uid="{A691412E-8891-4D8E-A0E1-9E066DB7E5F3}"/>
    <hyperlink ref="G82" r:id="rId1466" xr:uid="{F23A7874-FC32-4092-98F3-3F34AF791EC2}"/>
    <hyperlink ref="G83" r:id="rId1467" xr:uid="{CA408919-C602-49B1-BF67-64E323900CB4}"/>
    <hyperlink ref="G84" r:id="rId1468" xr:uid="{76CC1B02-0D97-4551-9787-F1159A12E4F7}"/>
    <hyperlink ref="G85" r:id="rId1469" xr:uid="{11D143B9-BBFD-4E70-B603-79CF26A0BD0C}"/>
    <hyperlink ref="G86" r:id="rId1470" xr:uid="{51805BF6-850F-4316-8DBB-8344604EB617}"/>
    <hyperlink ref="G87" r:id="rId1471" xr:uid="{1F58ACE9-5BFC-4915-95A4-5B7A004086F7}"/>
    <hyperlink ref="G88" r:id="rId1472" xr:uid="{FA5C62FD-1622-43D9-886B-EB933AE9DDEA}"/>
    <hyperlink ref="G89" r:id="rId1473" xr:uid="{19DF0531-531C-4497-868C-FB6739A2A1A9}"/>
    <hyperlink ref="G90" r:id="rId1474" xr:uid="{4A365623-C6D6-4D68-8309-26E7F2C7F4D7}"/>
    <hyperlink ref="G91" r:id="rId1475" xr:uid="{37C87C36-4231-4325-89E4-A982686F7C26}"/>
    <hyperlink ref="G92" r:id="rId1476" xr:uid="{495CC27E-99F6-43DD-82C6-9063BD26120A}"/>
    <hyperlink ref="G93" r:id="rId1477" xr:uid="{6ABBA2FB-CFFC-4378-8957-6C9CE4B4FA7F}"/>
    <hyperlink ref="G94" r:id="rId1478" xr:uid="{93A9074C-40D0-4EFF-94E1-B3D7DF417E96}"/>
    <hyperlink ref="G95" r:id="rId1479" xr:uid="{2DB204A8-727D-44C8-9E0A-9ECC80A73F05}"/>
    <hyperlink ref="G96" r:id="rId1480" xr:uid="{458F78FF-86A7-4EE1-B94F-646BCA779A51}"/>
    <hyperlink ref="G97" r:id="rId1481" xr:uid="{1076B89D-9078-4E18-A285-8F4E5FC8218B}"/>
    <hyperlink ref="G98" r:id="rId1482" xr:uid="{3E30C4B5-F6ED-443C-BDFA-DC0E8CA5D39C}"/>
    <hyperlink ref="G99" r:id="rId1483" xr:uid="{8BB42044-6748-4D77-AEBB-E5EB835228EF}"/>
    <hyperlink ref="G100" r:id="rId1484" xr:uid="{D663F669-FDD9-4CF8-93CF-BE518C93F415}"/>
    <hyperlink ref="G101" r:id="rId1485" xr:uid="{69C1B5DE-20CF-45F8-9AAF-A8A8A754742C}"/>
    <hyperlink ref="G102" r:id="rId1486" xr:uid="{A07E74E7-E541-429B-A2C8-B04FBFCAE229}"/>
    <hyperlink ref="G103" r:id="rId1487" xr:uid="{3A8982DD-2D8B-4DE8-BC36-CCA96F86F474}"/>
    <hyperlink ref="G104" r:id="rId1488" xr:uid="{3F348766-FD70-4679-B876-9D0100996800}"/>
    <hyperlink ref="G105" r:id="rId1489" xr:uid="{8AD697E7-9C35-4963-AABA-40C573EC59C7}"/>
    <hyperlink ref="G109" r:id="rId1490" xr:uid="{EE7BCE80-B4E3-4FB0-8C42-8F2D7C3D8B39}"/>
    <hyperlink ref="G108" r:id="rId1491" xr:uid="{77C941D2-A26B-4CBC-86B3-75956047B132}"/>
    <hyperlink ref="G110" r:id="rId1492" display="https://www.manhattanprep.com/gmat/onlineexams/cat_disp.cfm?act=IR_Run&amp;IR_Act=cat_rev_Qview&amp;questionid=649" xr:uid="{2C909157-7394-496D-90FE-C12A159532B4}"/>
    <hyperlink ref="G111" r:id="rId1493" display="https://www.manhattanprep.com/gmat/onlineexams/cat_disp.cfm?act=IR_Run&amp;IR_Act=cat_rev_Qview&amp;questionid=205" xr:uid="{36FB152C-2415-4F77-884E-4CAA4DB380D3}"/>
    <hyperlink ref="G112" r:id="rId1494" display="https://www.manhattanprep.com/gmat/onlineexams/cat_disp.cfm?act=IR_Run&amp;IR_Act=cat_rev_Qview&amp;questionid=3285" xr:uid="{2440EC15-7CC8-4B96-9BE2-B81D059BE3A9}"/>
    <hyperlink ref="G113" r:id="rId1495" display="https://www.manhattanprep.com/gmat/onlineexams/cat_disp.cfm?act=IR_Run&amp;IR_Act=cat_rev_Qview&amp;questionid=736" xr:uid="{D0E5AA19-35BA-41D5-BFEF-C163277ACD7C}"/>
    <hyperlink ref="G114" r:id="rId1496" display="https://www.manhattanprep.com/gmat/onlineexams/cat_disp.cfm?act=IR_Run&amp;IR_Act=cat_rev_Qview&amp;questionid=3275" xr:uid="{721D72DC-B58D-46DA-A6AD-19FB9B260CAB}"/>
    <hyperlink ref="G115" r:id="rId1497" display="https://www.manhattanprep.com/gmat/onlineexams/cat_disp.cfm?act=IR_Run&amp;IR_Act=cat_rev_Qview&amp;questionid=651" xr:uid="{DF9F8518-4F87-4988-A3ED-4C1319E38C0D}"/>
    <hyperlink ref="G116" r:id="rId1498" display="https://www.manhattanprep.com/gmat/onlineexams/cat_disp.cfm?act=IR_Run&amp;IR_Act=cat_rev_Qview&amp;questionid=3296" xr:uid="{B40D3EF7-DBD7-42F3-9F37-8C8F56AA236C}"/>
    <hyperlink ref="G117" r:id="rId1499" display="https://www.manhattanprep.com/gmat/onlineexams/cat_disp.cfm?act=IR_Run&amp;IR_Act=cat_rev_Qview&amp;questionid=3281" xr:uid="{2014567E-80D6-4A00-9467-E0CD3DE2255A}"/>
    <hyperlink ref="G118" r:id="rId1500" display="https://www.manhattanprep.com/gmat/onlineexams/cat_disp.cfm?act=IR_Run&amp;IR_Act=cat_rev_Qview&amp;questionid=206" xr:uid="{8B2AC6A4-042A-4F37-AE18-BFBAAFA6FF94}"/>
    <hyperlink ref="G119" r:id="rId1501" display="https://www.manhattanprep.com/gmat/onlineexams/cat_disp.cfm?act=IR_Run&amp;IR_Act=cat_rev_Qview&amp;questionid=3018" xr:uid="{28EF1E18-8AC5-499A-803B-A25DDE2840EF}"/>
    <hyperlink ref="G120" r:id="rId1502" display="https://www.manhattanprep.com/gmat/onlineexams/cat_disp.cfm?act=IR_Run&amp;IR_Act=cat_rev_Qview&amp;questionid=2850" xr:uid="{4800A87D-1148-49A7-8E0E-41D6100F2A7A}"/>
    <hyperlink ref="G121" r:id="rId1503" display="https://www.manhattanprep.com/gmat/onlineexams/cat_disp.cfm?act=IR_Run&amp;IR_Act=cat_rev_Qview&amp;questionid=2720" xr:uid="{8D012E55-3CE4-41CD-B025-CDC6A8A0C364}"/>
    <hyperlink ref="G122" r:id="rId1504" display="https://www.manhattanprep.com/gmat/onlineexams/cat_disp.cfm?act=IR_Run&amp;IR_Act=cat_rev_Qview&amp;questionid=3291" xr:uid="{AC662179-397A-481A-8755-E20D0979D71C}"/>
    <hyperlink ref="G123" r:id="rId1505" xr:uid="{88450110-A88E-4C13-BAE8-E5162D6B73EA}"/>
    <hyperlink ref="G124" r:id="rId1506" display="https://gmatclub.com/forum/heating-oil-prices-are-expected-to-be-higher-this-year-than-last-becau-95234.html" xr:uid="{B20FA7CE-7117-4386-A2EB-A9B233E18B06}"/>
    <hyperlink ref="G125" r:id="rId1507" display="https://gmatclub.com/forum/according-to-a-1996-survey-by-the-national-association-of-college-and-85428.html" xr:uid="{D4059F3B-AF68-47E5-9F6E-996AD8003DD0}"/>
    <hyperlink ref="G126" r:id="rId1508" display="https://gmatclub.com/forum/sound-can-travel-through-water-for-enormous-distances-prevented-from-77588.html" xr:uid="{E2575E87-A3B5-4C6E-8B83-27D0EE45E04A}"/>
    <hyperlink ref="G127" r:id="rId1509" display="https://gmatclub.com/forum/traffic-safety-officials-predict-that-drivers-will-be-equally-likely-215768.html" xr:uid="{D3766B08-D4E2-403C-8A2C-2830425E90E7}"/>
    <hyperlink ref="G128" r:id="rId1510" display="https://gmatclub.com/forum/the-gyrfalcon-an-arctic-bird-of-prey-has-survived-a-close-brush-with-134552.html" xr:uid="{6890A09F-7DD1-4F0D-B00B-8F7CBC8A9156}"/>
    <hyperlink ref="G129" r:id="rId1511" display="https://gmatclub.com/forum/defense-attorneys-have-occasionally-argued-that-their-clients-miscond-84605.html" xr:uid="{C46AF00F-9CE3-4970-8210-3AD561FEE573}"/>
    <hyperlink ref="G130" r:id="rId1512" display="https://gmatclub.com/forum/first-published-in-1946-and-comparing-the-ways-the-world-103321.html" xr:uid="{725001EA-37BC-423D-9945-646D3FF6E8C8}"/>
    <hyperlink ref="G131" r:id="rId1513" display="https://gmatclub.com/forum/although-she-was-considered-among-her-contemporaries-to-be-the-better-208881.html" xr:uid="{BD0FE071-70B3-4E17-AA86-6DD077BACC7D}"/>
    <hyperlink ref="G132" r:id="rId1514" display="https://gmatclub.com/forum/the-olympic-games-helped-to-keep-peace-among-the-pugnacious-states-of-85874.html" xr:uid="{FD8CE668-F1EB-4E25-A833-A4CBC623085F}"/>
    <hyperlink ref="G133" r:id="rId1515" display="https://gmatclub.com/forum/any-medical-test-will-sometimes-fail-to-detect-a-condition-when-it-is-64422.html" xr:uid="{979D4834-E9F7-41E6-981B-90EB8D40F522}"/>
    <hyperlink ref="G134" r:id="rId1516" display="https://gmatclub.com/forum/one-of-ronald-reagan-s-first-acts-as-president-was-to-rescind-presiden-49385.html" xr:uid="{A36559C5-53CA-485A-AE09-2790CC114A5C}"/>
    <hyperlink ref="G135" r:id="rId1517" display="https://gmatclub.com/forum/a-natural-response-of-communities-devastated-by-earthquake-or-flood-is-47386.html" xr:uid="{0B43E9CA-BEA4-4D5C-8D7F-A23DF8B6044E}"/>
    <hyperlink ref="G136" r:id="rId1518" display="https://gmatclub.com/forum/new-hardy-varieties-of-rice-show-promise-of-producing-high-yields-with-46982.html" xr:uid="{C6697E95-3900-407F-AF7B-38AD5828A1F5}"/>
    <hyperlink ref="G137" r:id="rId1519" display="https://gmatclub.com/forum/several-studies-have-found-that-the-coronary-patients-who-exercise-mos-9503.html" xr:uid="{E60F3766-42CD-467D-A594-1E56D5B3FB2A}"/>
    <hyperlink ref="G138" r:id="rId1520" display="https://gmatclub.com/forum/in-astronomy-the-term-red-shift-denotes-the-extent-to-which-light-45682.html" xr:uid="{B2C8675C-147D-44A8-B078-6CA68223CEF1}"/>
    <hyperlink ref="G139" r:id="rId1521" display="https://gmatclub.com/forum/it-is-well-known-in-the-supermarket-industry-that-how-items-are-placed-46323.html" xr:uid="{5449CB0D-9F58-4126-A7CC-05A69FD664B1}"/>
    <hyperlink ref="G140" r:id="rId1522" display="https://gmatclub.com/forum/pablo-picasso-the-late-spanish-painter-credited-african-art-with-21487.html" xr:uid="{61990FDD-D9B4-4CCC-BCE4-561595295644}"/>
    <hyperlink ref="G141" r:id="rId1523" display="https://gmatclub.com/forum/in-the-most-common-procedure-for-harvesting-forage-crops-such-as-alfal-39313.html" xr:uid="{A2E9D61F-E1AF-496D-B3DC-3559C963B479}"/>
    <hyperlink ref="G142" r:id="rId1524" display="https://gmatclub.com/forum/according-to-scholars-the-earliest-writing-was-probably-not-a-direct-23872.html" xr:uid="{53198CFE-3762-47E0-9BB6-071D0A7C337C}"/>
    <hyperlink ref="G143" r:id="rId1525" display="https://gmatclub.com/forum/as-an-actress-and-more-importantly-as-a-teacher-of-acting-stella-20808.html" xr:uid="{BA89ACE0-D70D-4C97-96DB-D6C13CFAE099}"/>
    <hyperlink ref="G144" r:id="rId1526" display="https://gmatclub.com/forum/thelonious-monk-who-was-a-jazz-pianist-and-composer-produced-a-body-47937.html" xr:uid="{57BDCCE1-D771-4C7F-BD75-54383CF58AF5}"/>
    <hyperlink ref="G145" r:id="rId1527" display="https://gmatclub.com/forum/quasars-are-so-distant-that-their-light-has-taken-billions-of-years-to-27314.html" xr:uid="{C130F30B-F99D-43FC-92D5-64DD31DC94B9}"/>
    <hyperlink ref="G146" r:id="rId1528" display="https://gmatclub.com/forum/a-recent-poll-indicates-that-many-people-in-the-united-states-hold-a-18679.html" xr:uid="{51E2BB88-EE64-4F14-B700-DC539A417C2C}"/>
    <hyperlink ref="G147" r:id="rId1529" display="https://gmatclub.com/forum/one-of-four-babies-are-now-born-to-mothers-aged-thirty-years-or-more-2764.html" xr:uid="{53994A34-3B96-457A-9AF6-82B9D7E64443}"/>
    <hyperlink ref="G148" r:id="rId1530" display="https://gmatclub.com/forum/in-1995-richard-stallman-a-well-known-critic-of-the-patent-system-te-22582.html" xr:uid="{9E93C900-E3AB-4FD3-B22D-C8DD771F8612}"/>
    <hyperlink ref="G149" r:id="rId1531" display="https://gmatclub.com/forum/scientists-calculated-that-the-asteroid-traveling-at-46-000-miles-an-47624.html" xr:uid="{2E50EE3A-F6C7-401F-98B4-1C1181850D05}"/>
    <hyperlink ref="G150" r:id="rId1532" display="https://gmatclub.com/forum/to-josephine-baker-paris-was-her-home-long-before-it-was-fashionable-64758.html" xr:uid="{CEEBB573-6744-448D-AE02-94B045C7CC9D}"/>
    <hyperlink ref="G151" r:id="rId1533" display="https://gmatclub.com/forum/just-as-reading-samuel-pepy-s-diary-gives-a-student-a-sense-of-the-sev-3189.html" xr:uid="{CF3B985F-E310-4BDC-A3D3-9B20A30E3799}"/>
    <hyperlink ref="G152" r:id="rId1534" display="https://gmatclub.com/forum/building-large-new-hospitals-in-the-bistate-area-would-constitute-a-wa-67332.html" xr:uid="{3FCEC6D5-AB8C-40F1-8D50-153E6CE8D38C}"/>
    <hyperlink ref="G153" r:id="rId1535" display="https://gmatclub.com/forum/salt-deposits-and-moisture-threaten-to-destroy-the-mohenjo-daro-excava-6837.html" xr:uid="{89B7A0ED-BB13-4437-88E8-7A1F831B02B4}"/>
    <hyperlink ref="G154" r:id="rId1536" display="https://gmatclub.com/forum/minnesota-is-the-only-one-of-the-contiguous-forty-eight-states-that-st-48159.html" xr:uid="{9F3B87AD-DC82-4172-880F-E9FAC8C11992}"/>
    <hyperlink ref="G155" r:id="rId1537" display="https://gmatclub.com/forum/the-organization-of-petroleum-exporting-countries-opec-had-long-been-24069.html" xr:uid="{A6E05F95-79E4-4D8B-8C23-46192E3F472D}"/>
    <hyperlink ref="G156" r:id="rId1538" display="https://gmatclub.com/forum/as-a-result-of-the-ground-breaking-work-of-barbara-mcclintock-many-50310.html" xr:uid="{51427141-6D84-467C-AF77-AF8447438786}"/>
    <hyperlink ref="G157" r:id="rId1539" display="https://gmatclub.com/forum/twenty-two-feet-long-and-10-feet-in-diameter-the-am-1-is-one-of-the-12821.html" xr:uid="{03C1926B-E99B-46C0-A89E-3144A1C5E5DF}"/>
    <hyperlink ref="G158" r:id="rId1540" display="https://gmatclub.com/forum/to-help-preserve-ancient-egyptian-monuments-threatened-by-high-water-54397.html" xr:uid="{4515CE4A-5170-46B8-BE7C-C358B328954F}"/>
    <hyperlink ref="G159" r:id="rId1541" display="https://gmatclub.com/forum/yellow-jackets-number-among-the-900-or-so-species-of-the-world-s-socia-13500.html" xr:uid="{1AC5BFE9-1406-402B-B766-F4F8ACC96C9D}"/>
    <hyperlink ref="G106" r:id="rId1542" display="https://gmatclub.com/forum/formulas-for-cash-flow-and-the-ratio-of-debt-to-equity-do-not-apply-to-60474.html" xr:uid="{79A3C9AD-FC05-43BD-99C7-347132A04481}"/>
    <hyperlink ref="G107" r:id="rId1543" display="https://gmatclub.com/forum/disturbed-by-unfair-treatment-such-as-low-pay-and-long-hours-the-idea-104786.html" xr:uid="{5746B636-733E-4F92-A99D-B8F59AEA0B20}"/>
    <hyperlink ref="G160" r:id="rId1544" display="https://gmatclub.com/forum/the-united-states-petroleum-industry-s-cost-to-meet-environmental-regu-64021.html" xr:uid="{8EA362C7-B7CA-4030-AFA4-BED54D3C74CB}"/>
    <hyperlink ref="G161" r:id="rId1545" location="exams/answers/60899141/7886861" display="https://gmatofficialpractice.mba.com/app/gmat-official-starter-kit-practice-exams-1-2-free - exams/answers/60899141/7886861" xr:uid="{57B20B46-BF52-486C-A773-8471773F8320}"/>
    <hyperlink ref="G178" r:id="rId1546" xr:uid="{FF864F25-5675-4E71-8A2C-BEDA76870654}"/>
    <hyperlink ref="G179" r:id="rId1547" xr:uid="{C722D2A3-0F91-471B-8C43-FCB6E65F2339}"/>
    <hyperlink ref="G180" r:id="rId1548" xr:uid="{F963ECD8-3F61-4933-BD26-4A03548CF2E3}"/>
    <hyperlink ref="G181" r:id="rId1549" xr:uid="{16906475-381C-45E7-99AF-8C722FA34F00}"/>
    <hyperlink ref="G182" r:id="rId1550" xr:uid="{64680DA4-1EE9-40A8-B79A-5C2247D2AA95}"/>
    <hyperlink ref="G183" r:id="rId1551" xr:uid="{3D80A82D-587C-46FF-83D1-EB8CE264077A}"/>
    <hyperlink ref="G184" r:id="rId1552" xr:uid="{834A0A22-03BE-4D36-AA0A-31AC2350BD7F}"/>
    <hyperlink ref="G185" r:id="rId1553" xr:uid="{B5BFE022-CD9A-465B-8128-1276791D2C24}"/>
    <hyperlink ref="G186" r:id="rId1554" xr:uid="{990A81BB-B385-4374-8431-3A0B810B0AFD}"/>
    <hyperlink ref="G187" r:id="rId1555" xr:uid="{9EED48DF-C295-4A3A-9FAB-7F00A3AFCBC0}"/>
    <hyperlink ref="G188" r:id="rId1556" xr:uid="{F56828FF-D371-40F3-842B-CC2F568F2103}"/>
    <hyperlink ref="G189" r:id="rId1557" xr:uid="{D37E66D5-5EE6-45FB-BA4D-B5E4E405A784}"/>
    <hyperlink ref="G190" r:id="rId1558" xr:uid="{7EA61346-A46B-4A44-A6F6-E9A648D2C31A}"/>
    <hyperlink ref="G175" r:id="rId1559" xr:uid="{4649491E-D22E-4776-86EC-56ED3B82841D}"/>
    <hyperlink ref="G176" r:id="rId1560" xr:uid="{9F3D27F1-33AD-48E3-8059-CAC6C19CEE5B}"/>
    <hyperlink ref="G177" r:id="rId1561" xr:uid="{755C4075-B564-4A29-B6D9-33B0DA668882}"/>
    <hyperlink ref="G191" r:id="rId1562" display="https://gmatclub.com/forum/possible-long-term-consequences-of-the-greenhouse-effect-the-gradua-51599.html" xr:uid="{6DA10A6E-D33C-4F3A-93A1-2A666A7A9706}"/>
    <hyperlink ref="G192" r:id="rId1563" display="https://gmatclub.com/forum/until-1868-and-disraeli-great-britain-had-no-prime-ministers-not-comi-41442.html" xr:uid="{877A33AF-0D6F-4E0A-B195-C21F0845008F}"/>
    <hyperlink ref="G193" r:id="rId1564" display="https://gmatclub.com/forum/each-of-hemingway-s-wives-hadley-richardson-pauline-pfeiffer-martha-133090.html" xr:uid="{71DC0004-A34D-49BA-9290-44D5C1264A19}"/>
    <hyperlink ref="G194" r:id="rId1565" display="https://gmatclub.com/forum/of-all-the-record-companies-involved-in-early-jazz-the-three-most-pro-221380.html" xr:uid="{3D0DEFC2-B6DB-4715-B19A-CC4E2B37FE58}"/>
    <hyperlink ref="G195" r:id="rId1566" display="https://gmatclub.com/forum/critical-thinking-instruction-is-predicated-on-two-assumptions-that-239350.html" xr:uid="{F9D17520-2135-44E0-8D2E-D0BA877F27D4}"/>
    <hyperlink ref="G196" r:id="rId1567" display="https://gmatclub.com/forum/the-gorton-dodd-bill-requires-that-a-bank-disclose-to-their-customers-86342.html" xr:uid="{CDA1F0CC-F03A-4B9E-894F-77988065791B}"/>
    <hyperlink ref="G197" r:id="rId1568" display="https://gmatclub.com/forum/shipwrecks-are-more-likely-to-be-found-undisturbed-at-great-depths-tha-63842.html" xr:uid="{B28AAE9F-F572-4086-954A-D86275381429}"/>
    <hyperlink ref="G198" r:id="rId1569" display="https://gmatclub.com/forum/a-south-american-bird-that-forages-for-winged-termites-and-138044.html" xr:uid="{23921EE9-57F0-443E-9EB7-803F11D1F902}"/>
    <hyperlink ref="G199" r:id="rId1570" display="https://gmatclub.com/forum/a-firm-that-specializes-in-the-analysis-of-handwriting-claims-from-a-210888.html" xr:uid="{111E2314-F0AF-47F3-890C-5060B5622F79}"/>
    <hyperlink ref="G200" r:id="rId1571" display="https://gmatclub.com/forum/none-of-the-houses-that-frank-lloyd-wright-built-in-the-prairie-style-216713.html" xr:uid="{0B296FB6-1890-4F9B-891B-89EF4E66BEFE}"/>
    <hyperlink ref="G201" r:id="rId1572" display="https://gmatclub.com/forum/biologists-working-in-spain-say-that-their-discovery-of-teeming-life-44731.html" xr:uid="{7146C00C-6990-4422-90B7-D25C8592B2F3}"/>
    <hyperlink ref="G202" r:id="rId1573" display="https://gmatclub.com/forum/bumblebees-live-in-colonies-of-several-hundred-that-often-have-many-qu-218099.html" xr:uid="{C371D51B-81F1-49ED-A8E4-6B6A6A614E85}"/>
    <hyperlink ref="G203" r:id="rId1574" display="https://gmatclub.com/forum/simply-because-they-are-genetically-engineered-does-not-make-it-any-mo-63257.html" xr:uid="{AAD4A066-4E3B-443A-8D15-7C297086125D}"/>
    <hyperlink ref="G204" r:id="rId1575" display="https://gmatclub.com/forum/there-are-hopeful-signs-that-we-are-shifting-away-from-our-heavy-relia-39343.html" xr:uid="{24CD83E3-C8FB-4569-80A2-E8407DDE85AF}"/>
    <hyperlink ref="G205" r:id="rId1576" display="https://gmatclub.com/forum/a-higher-interest-rate-is-only-one-of-the-factors-albeit-an-important-83528.html" xr:uid="{DBE54C37-679A-4F12-8E32-C7B3BD58E96A}"/>
    <hyperlink ref="G214" r:id="rId1577" display="https://gmatclub.com/forum/proponents-of-the-recent-banking-law-changes-assert-that-72341.html" xr:uid="{403EC84A-4B6D-4A92-8388-623FF0839E0E}"/>
    <hyperlink ref="G215" r:id="rId1578" display="https://gmatclub.com/forum/of-the-people-who-brought-about-the-reformation-the-religious-revolut-12164.html" xr:uid="{B74EFB19-12B1-41B4-9B2D-3D07CE74A244}"/>
    <hyperlink ref="G216" r:id="rId1579" display="https://gmatclub.com/forum/because-of-differences-in-the-humans-body-s-internal-pressure-and-the-53883.html" xr:uid="{345ED189-FFFD-4C50-8624-D699C139B564}"/>
    <hyperlink ref="G217" r:id="rId1580" display="https://gmatclub.com/forum/each-of-william-kennedy-s-novels-in-the-albany-trilogy-ironweed-leg-12407.html" xr:uid="{CA23330C-E088-48F5-A3F7-FAD9827CE831}"/>
    <hyperlink ref="G218" r:id="rId1581" display="https://gmatclub.com/forum/the-principal-has-sought-approval-for-her-plan-to-grant-promotions-to-29647.html" xr:uid="{D5079E73-8C0D-4EE9-94FD-9D0B6431E84E}"/>
    <hyperlink ref="G219" r:id="rId1582" display="https://gmatclub.com/forum/while-the-immune-system-helps-the-human-body-s-trying-to-81951.html" xr:uid="{2CB5A505-474D-4D5A-9667-F9319A2BB2F9}"/>
    <hyperlink ref="G220" r:id="rId1583" display="https://gmatclub.com/forum/though-viewed-from-a-distance-saturn-s-main-rings-may-26398.html" xr:uid="{4331ECA0-9627-40C5-9F36-DA78B0D6B170}"/>
    <hyperlink ref="G206" r:id="rId1584" display="https://gmatclub.com/forum/one-idea-for-social-security-reform-was-to-disallow-payments-for-those-13425.html" xr:uid="{E40F5D70-A6CB-4F1C-B297-8E068099EE3C}"/>
    <hyperlink ref="G207" r:id="rId1585" display="https://gmatclub.com/forum/although-the-sting-of-egyptian-scorpions-are-rarely-dangerous-they-100348.html" xr:uid="{3D864234-CBD7-4E07-8074-F35D8C42D4EC}"/>
    <hyperlink ref="G208" r:id="rId1586" display="https://gmatclub.com/forum/a-revolution-has-taken-place-in-medical-science-as-a-result-12207.html" xr:uid="{0E5454D2-951A-4BBD-A4DD-9447FBE7456B}"/>
    <hyperlink ref="G209" r:id="rId1587" display="https://gmatclub.com/forum/in-1988-average-global-temperature-increased-to-the-highest-24887.html" xr:uid="{FD852352-26DD-4CCB-B249-341A37C15EFF}"/>
    <hyperlink ref="G210" r:id="rId1588" display="https://gmatclub.com/forum/handwriting-analysis-has-recently-been-boosted-by-the-18872.html" xr:uid="{B2862BD0-A338-43E4-8266-E3D777216AFB}"/>
    <hyperlink ref="G211" r:id="rId1589" display="https://gmatclub.com/forum/during-and-immediately-after-the-california-gold-rush-the-21843.html" xr:uid="{7445EFA3-8C7E-4BA5-95F0-63B2F0A21E57}"/>
    <hyperlink ref="G212" r:id="rId1590" display="https://gmatclub.com/forum/researchers-have-explored-the-possibility-that-dolphins-are-able-to-be-23653.html" xr:uid="{F4549E76-29C7-490B-B9F3-0A3200771068}"/>
    <hyperlink ref="G213" r:id="rId1591" display="https://gmatclub.com/forum/just-like-congress-is-the-legislative-branch-of-the-federal-government-78155.html" xr:uid="{619EF460-0BFD-4639-8D5E-15BE562D5BDD}"/>
    <hyperlink ref="G221" r:id="rId1592" display="https://gmatclub.com/forum/early-medieval-monasteries-while-clearly-less-accessible-to-13202.html" xr:uid="{70CD6A67-213A-422F-BBD7-133A7DF570B9}"/>
    <hyperlink ref="G222" r:id="rId1593" display="https://gmatclub.com/forum/according-to-the-international-investment-memorandum-recently-signed-72157.html" xr:uid="{ED641781-99D0-4CAE-87A9-5729E6831C70}"/>
    <hyperlink ref="G223" r:id="rId1594" display="https://gmatclub.com/forum/to-determine-whether-there-are-deposits-of-frozen-water-on-the-moon-17868.html" xr:uid="{41A21EE7-C20D-4ABA-A1DC-DA9BD82C947D}"/>
    <hyperlink ref="G224" r:id="rId1595" display="https://gmatclub.com/forum/hailed-as-a-key-discovery-in-the-science-of-evolution-the-fossils-of-47925.html" xr:uid="{B9A7F3A6-25A0-4BE0-9177-737169BDD12A}"/>
    <hyperlink ref="G225" r:id="rId1596" display="https://gmatclub.com/forum/one-study-found-that-although-government-policy-and-the-industrial-sec-50945.html" xr:uid="{B4ACB254-C105-4591-B356-FF3D804BD603}"/>
    <hyperlink ref="G226" r:id="rId1597" display="https://gmatclub.com/forum/most-interns-who-work-for-pay-hold-positions-that-require-26207.html" xr:uid="{FEAF01F1-DB3B-4174-BA64-A67806796317}"/>
    <hyperlink ref="G227" r:id="rId1598" display="https://gmatclub.com/forum/the-public-s-widespread-belief-in-the-existence-of-ufos-and-their-gene-33953.html" xr:uid="{7E6C2C1B-7220-4320-8C7D-8750030EFA24}"/>
    <hyperlink ref="G228" r:id="rId1599" display="https://gmatclub.com/forum/complied-from-documents-provided-by-several-government-agencies-the-106894.html" xr:uid="{845F43AA-6592-4D8C-92CD-00338B7315AB}"/>
    <hyperlink ref="G229" r:id="rId1600" display="https://gmatclub.com/forum/carbon-monoxide-levels-in-the-atmosphere-grew-by-enough-of-an-increase-65186.html" xr:uid="{1E8F155D-BBFC-4361-AD3D-E3F03A199CAA}"/>
    <hyperlink ref="G230" r:id="rId1601" display="https://gmatclub.com/forum/a-recent-and-popular-self-help-book-wryly-notes-that-if-adolescence-82097.html" xr:uid="{CA9B17CC-29DA-4B90-97EC-41E55375213F}"/>
    <hyperlink ref="G231" r:id="rId1602" display="https://gmatclub.com/forum/san-franciscans-of-the-1890s-mocked-the-claim-that-declared-los-angele-101974.html" xr:uid="{72CA0626-44F6-42AB-9CEC-52F1311ADA13}"/>
    <hyperlink ref="G232" r:id="rId1603" display="https://gmatclub.com/forum/certain-gerontologists-have-reported-that-the-more-older-people-contin-64996.html" xr:uid="{AA2A756D-C17F-49C3-A4BA-E7F44B1FA3D3}"/>
    <hyperlink ref="G233" r:id="rId1604" display="https://gmatclub.com/forum/after-many-years-of-feeling-separated-by-a-great-divide-the-doctor-no-30495.html" xr:uid="{60E7EDCF-6443-4266-9CD5-410B9C7148BB}"/>
    <hyperlink ref="G234" r:id="rId1605" display="https://gmatclub.com/forum/as-a-result-of-having-nostrils-called-nares-connected-to-olfactory-11837.html" xr:uid="{72EE2DDE-B2F2-4C58-8D1C-BB0AF43CE892}"/>
    <hyperlink ref="G235" r:id="rId1606" display="https://gmatclub.com/forum/the-distribution-of-mass-within-the-core-of-the-earth-like-the-mantle-84486.html" xr:uid="{74B88C1E-1AD5-420E-8AFB-B2E1DCA69B12}"/>
    <hyperlink ref="G236" r:id="rId1607" xr:uid="{F478B199-373D-4584-A9F3-2C7C8C75E304}"/>
    <hyperlink ref="G237" r:id="rId1608" xr:uid="{B7DE00EE-3E8F-429A-8CA5-24422EA16CC5}"/>
    <hyperlink ref="G238" r:id="rId1609" xr:uid="{CDFB2F70-622D-4297-B1A6-842417E77946}"/>
    <hyperlink ref="G239" r:id="rId1610" xr:uid="{85848D9B-76A7-479B-98EC-7542E2403A99}"/>
    <hyperlink ref="G240" r:id="rId1611" xr:uid="{0353CD8F-5AE0-4CC4-8E72-F8B0F39F1097}"/>
    <hyperlink ref="G241" r:id="rId1612" xr:uid="{EFE8C5A4-47E7-4C48-ABDF-2D9934C55D3E}"/>
    <hyperlink ref="G242" r:id="rId1613" xr:uid="{D5E73C59-59CF-4CAB-BC76-660E899E182E}"/>
    <hyperlink ref="G243" r:id="rId1614" xr:uid="{4272AD04-E3D5-469E-81B1-3C197EC0D601}"/>
    <hyperlink ref="G244" r:id="rId1615" xr:uid="{373710A0-5093-4EA0-BF8D-3C27C226AE17}"/>
    <hyperlink ref="G245" r:id="rId1616" xr:uid="{922BEB35-8285-4EF5-A8CB-082D720AB0EF}"/>
    <hyperlink ref="G246" r:id="rId1617" xr:uid="{B4BDF701-F18A-42FC-8A1C-006941242D6E}"/>
    <hyperlink ref="G247" r:id="rId1618" xr:uid="{48D9AB01-9C9C-42CE-A4D1-CE42799F1ACA}"/>
    <hyperlink ref="G248" r:id="rId1619" xr:uid="{6F610015-DA15-448A-ADEA-4DB475B35B3F}"/>
    <hyperlink ref="G249" r:id="rId1620" xr:uid="{3CE09460-5E52-4A3E-8814-893199F0A2B9}"/>
    <hyperlink ref="G250" r:id="rId1621" xr:uid="{8FC04570-8A66-43B7-BA4F-DF597E8BB754}"/>
    <hyperlink ref="G251" r:id="rId1622" xr:uid="{D899A72A-02BE-4CDA-ADE2-FF8D18F0E3AB}"/>
    <hyperlink ref="G252" r:id="rId1623" xr:uid="{5E1F897D-CEDD-47C1-91B7-A4D8C29B729F}"/>
    <hyperlink ref="G253" r:id="rId1624" xr:uid="{A296737D-AE81-4E88-8987-76CD6B3FBB20}"/>
    <hyperlink ref="G254" r:id="rId1625" xr:uid="{4EBB485E-29B5-44FB-8E96-E17837E7B88B}"/>
    <hyperlink ref="G255" r:id="rId1626" xr:uid="{E116D79B-F15C-4C81-A872-C013939FCF4C}"/>
    <hyperlink ref="G256" r:id="rId1627" xr:uid="{D1CB7D01-5205-4721-AE72-4BFF636F1F1D}"/>
    <hyperlink ref="G257" r:id="rId1628" xr:uid="{9C449031-6B91-4509-A564-8B0807948C6D}"/>
    <hyperlink ref="G258" r:id="rId1629" xr:uid="{CFB59051-00EC-4D14-86C3-8E9C2513E94E}"/>
    <hyperlink ref="G259" r:id="rId1630" xr:uid="{411B1D02-9571-45FC-9B48-4E977559B03E}"/>
    <hyperlink ref="G260" r:id="rId1631" xr:uid="{97FBC2F3-E3F5-44EA-A2A5-0D6098722124}"/>
    <hyperlink ref="G261" r:id="rId1632" xr:uid="{A7806816-A5AA-4BC7-838F-5E9A2158C260}"/>
    <hyperlink ref="G262" r:id="rId1633" xr:uid="{EDE85DFA-1A5C-4AC2-9EA1-1E5A2BA92542}"/>
    <hyperlink ref="G263" r:id="rId1634" xr:uid="{E331F945-7915-4001-87F9-77444522B929}"/>
    <hyperlink ref="G264" r:id="rId1635" xr:uid="{F573EC89-F8FC-416A-A56D-0BD59C7D8CF2}"/>
    <hyperlink ref="G265" r:id="rId1636" xr:uid="{07F419F9-3CB9-49B4-AAB2-FBD8F90435D5}"/>
    <hyperlink ref="G266" r:id="rId1637" xr:uid="{1F3E0B68-A4AC-4BB4-B424-25E0189D10C1}"/>
    <hyperlink ref="G267" r:id="rId1638" xr:uid="{D6F31832-F54B-471C-8088-19B43BA74F10}"/>
    <hyperlink ref="G268" r:id="rId1639" xr:uid="{E9B5ABCD-AEF0-46E6-ACA5-C462D838A9B8}"/>
    <hyperlink ref="G269" r:id="rId1640" xr:uid="{588F6AB8-0BB9-4621-A8AC-A0AEDDFAE867}"/>
    <hyperlink ref="G270" r:id="rId1641" xr:uid="{42A471AC-421E-455E-9C09-CA82E140DA06}"/>
    <hyperlink ref="G271" r:id="rId1642" xr:uid="{E04FB19A-66C2-454E-B99F-843C152A1E0E}"/>
    <hyperlink ref="G272" r:id="rId1643" xr:uid="{A9FD6E92-6124-461B-AD06-89BE6DC9DEBD}"/>
    <hyperlink ref="G273" r:id="rId1644" xr:uid="{410B72F8-BF5A-4EB4-845D-DF24280A2768}"/>
    <hyperlink ref="G274" r:id="rId1645" xr:uid="{145AFB82-DEA6-42BF-98EB-FCF05BBB8DD4}"/>
    <hyperlink ref="G275" r:id="rId1646" xr:uid="{7E901125-E037-4361-A894-FA2F54A67E59}"/>
    <hyperlink ref="G276" r:id="rId1647" xr:uid="{D43FCF62-C46D-4629-BAC2-02AE9FE78CCA}"/>
    <hyperlink ref="G277" r:id="rId1648" xr:uid="{F80A7EED-2E32-473C-948F-C23F924ECA98}"/>
    <hyperlink ref="G278" r:id="rId1649" xr:uid="{94437856-AA05-4621-9D4A-34BA62E66D8D}"/>
    <hyperlink ref="G279" r:id="rId1650" xr:uid="{F397FE83-B633-425C-A2CD-C33284FE0E94}"/>
    <hyperlink ref="G280" r:id="rId1651" xr:uid="{AD5C7466-A6C4-4309-A0E4-8937B963964B}"/>
    <hyperlink ref="G281" r:id="rId1652" xr:uid="{48A5012A-9DF3-4B72-A530-C334EA42CC80}"/>
    <hyperlink ref="G282" r:id="rId1653" xr:uid="{B739D4D2-51F2-4F61-BFF0-A5B73A62F985}"/>
    <hyperlink ref="G283" r:id="rId1654" xr:uid="{B3B37787-B5ED-4E1F-A4DC-DA89C0812D2B}"/>
    <hyperlink ref="G284" r:id="rId1655" xr:uid="{AFF3308D-E363-45A5-8E65-7EF6D758FBAE}"/>
    <hyperlink ref="G287" r:id="rId1656" xr:uid="{7FA71C8E-1E64-4832-868D-02255875965B}"/>
    <hyperlink ref="G288" r:id="rId1657" xr:uid="{BD50BA6A-D016-479B-B8FD-03C1A6CCA6D2}"/>
    <hyperlink ref="G289" r:id="rId1658" xr:uid="{7A5FF108-E492-4B99-B5CE-E77FFE780907}"/>
    <hyperlink ref="G290" r:id="rId1659" xr:uid="{632793FA-D8D6-4AB4-904A-8CB91FBCA161}"/>
    <hyperlink ref="G291" r:id="rId1660" xr:uid="{53284BAE-02BA-4270-9CE9-5295370E435E}"/>
    <hyperlink ref="G295" r:id="rId1661" xr:uid="{98E144A8-7AC1-4BE0-9415-C112DEBB1FB3}"/>
    <hyperlink ref="G296" r:id="rId1662" xr:uid="{22D4A96E-9DC1-4D2C-BF55-2F001BA9FFCC}"/>
    <hyperlink ref="G298" r:id="rId1663" xr:uid="{7EBE2EE4-D425-4C18-B732-E089D654D239}"/>
    <hyperlink ref="G299" r:id="rId1664" xr:uid="{90DFD7EF-0262-4A65-8DE5-4EDAF6083665}"/>
    <hyperlink ref="G301" r:id="rId1665" xr:uid="{29CDEFAD-4822-463A-AE66-B7FFEF5E6908}"/>
    <hyperlink ref="G302" r:id="rId1666" xr:uid="{E7842BF4-EB45-48C1-98E4-3CE08B996CF5}"/>
    <hyperlink ref="G303" r:id="rId1667" xr:uid="{A7FC1D87-FDD6-4CB4-82CB-38009CE00E99}"/>
    <hyperlink ref="G305" r:id="rId1668" xr:uid="{69441DC9-89EF-4A25-B1EA-A60E54912806}"/>
    <hyperlink ref="G306" r:id="rId1669" xr:uid="{9CD9A4A9-8F98-4386-9145-22A5DD20D299}"/>
    <hyperlink ref="G309" r:id="rId1670" xr:uid="{F095AACB-3C30-4904-8B55-078D6A96B51E}"/>
    <hyperlink ref="G310" r:id="rId1671" xr:uid="{B0E977FF-B7FA-4C30-88FA-55082AD4BB24}"/>
    <hyperlink ref="G312" r:id="rId1672" xr:uid="{A1E4C316-5045-4C0B-BE44-64FADCC16390}"/>
    <hyperlink ref="G313" r:id="rId1673" xr:uid="{C4B26586-0F91-41FD-8754-318A9AA14F23}"/>
    <hyperlink ref="G316" r:id="rId1674" xr:uid="{4E7F7F58-9101-4CAF-A4BD-7883265B6002}"/>
    <hyperlink ref="G317" r:id="rId1675" xr:uid="{D49CCD97-1928-48E7-91C7-2A265B049BD7}"/>
    <hyperlink ref="G320" r:id="rId1676" xr:uid="{F41B4A4A-FBE5-4245-B162-986CE4B2E586}"/>
    <hyperlink ref="G321" r:id="rId1677" xr:uid="{7071147C-7DBC-464C-B1F2-A6B141C3E7CC}"/>
    <hyperlink ref="G324" r:id="rId1678" xr:uid="{DF41A7DF-A1B0-4872-8019-F7A9F505FA5B}"/>
    <hyperlink ref="G325" r:id="rId1679" xr:uid="{A7322D83-E222-492A-AE48-EA1560BD45CD}"/>
    <hyperlink ref="G328" r:id="rId1680" xr:uid="{46EB1C72-4862-4523-BDF2-FF43C9E2E12F}"/>
    <hyperlink ref="G329" r:id="rId1681" xr:uid="{16D5D7CE-6A4A-48E3-8900-0E0D87354042}"/>
    <hyperlink ref="G332" r:id="rId1682" xr:uid="{5767ACA5-76B8-4F3C-BDFD-3C0B59504B56}"/>
    <hyperlink ref="G333" r:id="rId1683" xr:uid="{3977BC54-F8D6-47B5-B285-A73BB7DAC7EB}"/>
    <hyperlink ref="G334" r:id="rId1684" xr:uid="{B2332F0C-6399-4EBF-945A-B8063D45FC75}"/>
    <hyperlink ref="G292" r:id="rId1685" xr:uid="{C185B0DF-2C51-4BC6-81D1-0D3FF708EB65}"/>
    <hyperlink ref="G293" r:id="rId1686" xr:uid="{B22ED5AF-0D99-45D9-ABE6-19F8A870DA22}"/>
    <hyperlink ref="G297" r:id="rId1687" xr:uid="{BF9DA051-9916-43FE-8919-184040DC035E}"/>
    <hyperlink ref="G294" r:id="rId1688" xr:uid="{1C74362B-8D58-4596-B903-BEEC203D2378}"/>
    <hyperlink ref="G300" r:id="rId1689" xr:uid="{1F507ECB-BD52-471A-9254-61B1C91D9983}"/>
    <hyperlink ref="G304" r:id="rId1690" xr:uid="{39CCEBCD-3DEE-4BD0-B82F-6733E3672A2D}"/>
    <hyperlink ref="G307" r:id="rId1691" xr:uid="{716D697F-4FDE-4C42-B2EC-8383AD61A099}"/>
    <hyperlink ref="G308" r:id="rId1692" xr:uid="{F8E7329E-EBE3-4572-8E24-1C23737A8800}"/>
    <hyperlink ref="G311" r:id="rId1693" xr:uid="{6F2F4D17-F62E-4209-9BF6-A2A3C09BDECB}"/>
    <hyperlink ref="G314" r:id="rId1694" xr:uid="{7DA62123-15D2-4DAC-B886-5F3F340884A4}"/>
    <hyperlink ref="G315" r:id="rId1695" xr:uid="{45ED4D4F-45D1-40BB-A30E-0C987D9361A7}"/>
    <hyperlink ref="G318" r:id="rId1696" xr:uid="{43E6CCAD-EE85-4B27-A53E-5CCC51EE4867}"/>
    <hyperlink ref="G319" r:id="rId1697" xr:uid="{980C568A-EDB5-4714-9015-2C4712D71E9A}"/>
    <hyperlink ref="G322" r:id="rId1698" xr:uid="{58E6DCAF-531B-479D-9CDE-6F0010282D2B}"/>
    <hyperlink ref="G323" r:id="rId1699" xr:uid="{B546B1B7-B45E-4D5A-8652-E3EC35D917C2}"/>
    <hyperlink ref="G326" r:id="rId1700" xr:uid="{37E4FDC6-EAA8-44B0-B248-496108937B57}"/>
    <hyperlink ref="G327" r:id="rId1701" xr:uid="{A76AFAA5-2652-445A-BB4E-2527DFBCCE7B}"/>
    <hyperlink ref="G330" r:id="rId1702" xr:uid="{5CA19A9C-CA52-4A37-A69E-A51A7753903F}"/>
    <hyperlink ref="G331" r:id="rId1703" xr:uid="{85AE575D-DE37-4A39-9C00-8054CE5E480A}"/>
  </hyperlinks>
  <pageMargins left="0.7" right="0.7" top="0.75" bottom="0.75" header="0.3" footer="0.3"/>
  <pageSetup orientation="portrait" r:id="rId1704"/>
  <drawing r:id="rId1705"/>
  <legacyDrawing r:id="rId170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B4981-5C0C-4CFD-9471-D6F97F353685}">
  <dimension ref="A1"/>
  <sheetViews>
    <sheetView workbookViewId="0">
      <selection activeCell="T12" sqref="T12"/>
    </sheetView>
  </sheetViews>
  <sheetFormatPr defaultRowHeight="15"/>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SC</vt:lpstr>
      <vt:lpstr>scatter plot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Lochemes, Andrew</dc:creator>
  <cp:lastModifiedBy>Lochemes, Andrew</cp:lastModifiedBy>
  <cp:lastPrinted>2021-11-23T21:51:37Z</cp:lastPrinted>
  <dcterms:created xsi:type="dcterms:W3CDTF">2021-08-09T19:43:50Z</dcterms:created>
  <dcterms:modified xsi:type="dcterms:W3CDTF">2022-02-15T21:03:05Z</dcterms:modified>
</cp:coreProperties>
</file>